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lyze your campaign" sheetId="1" r:id="rId4"/>
    <sheet state="visible" name="Form submissions" sheetId="2" r:id="rId5"/>
    <sheet state="visible" name="Qualified leads" sheetId="3" r:id="rId6"/>
    <sheet state="visible" name="Practice" sheetId="4" r:id="rId7"/>
    <sheet state="visible" name="Bottom-Up" sheetId="5" r:id="rId8"/>
    <sheet state="visible" name="Calculate leads" sheetId="6" r:id="rId9"/>
  </sheets>
  <definedNames/>
  <calcPr/>
  <extLst>
    <ext uri="GoogleSheetsCustomDataVersion2">
      <go:sheetsCustomData xmlns:go="http://customooxmlschemas.google.com/" r:id="rId10" roundtripDataChecksum="Qku8l0JNEUsmYdZ1r01GNiBAb35dkJ+0uHJdZvQ/Oe8="/>
    </ext>
  </extLst>
</workbook>
</file>

<file path=xl/sharedStrings.xml><?xml version="1.0" encoding="utf-8"?>
<sst xmlns="http://schemas.openxmlformats.org/spreadsheetml/2006/main" count="136" uniqueCount="53">
  <si>
    <t>Top-Down: Let's analyze your previous campaign</t>
  </si>
  <si>
    <t>Insert your last campaign's metrics in each of the yellow cells.</t>
  </si>
  <si>
    <t>How many emails/direct mails did you send? (Prospects)</t>
  </si>
  <si>
    <t>How many forms were submitted? (Leads)</t>
  </si>
  <si>
    <t>This is your prospects-to-leads conversion rate</t>
  </si>
  <si>
    <t>Of submitters how many are qualified leads?</t>
  </si>
  <si>
    <t>This is your lead-to-qualified-lead conversion rate</t>
  </si>
  <si>
    <t>Of the qualified leads, how many are opportunities?</t>
  </si>
  <si>
    <t>This is your qualified-lead-to-opportunity conversion rate</t>
  </si>
  <si>
    <t>Snapshot of your previous campaign</t>
  </si>
  <si>
    <t>Of the opportunities, how many became customers?</t>
  </si>
  <si>
    <t>This is your opportunity-to-close rate</t>
  </si>
  <si>
    <t>Emails sent</t>
  </si>
  <si>
    <t>Form submitters</t>
  </si>
  <si>
    <t>How much does the average customer spend?</t>
  </si>
  <si>
    <t>Qualified leads</t>
  </si>
  <si>
    <t>This is your revenue attributable to marketing</t>
  </si>
  <si>
    <t>Pipeline</t>
  </si>
  <si>
    <t>Customers</t>
  </si>
  <si>
    <t>How much did you spend on this campaign?</t>
  </si>
  <si>
    <t>Average customer spend</t>
  </si>
  <si>
    <t>This is your simple return on marketing investment (ROMI)</t>
  </si>
  <si>
    <t>Gross revenue</t>
  </si>
  <si>
    <t>Campaign cost</t>
  </si>
  <si>
    <t>Or, in layman's terms: You made</t>
  </si>
  <si>
    <t>for each dollar spent.</t>
  </si>
  <si>
    <t>ROI</t>
  </si>
  <si>
    <t>Let's improve your campaign</t>
  </si>
  <si>
    <r>
      <rPr>
        <rFont val="Arial"/>
        <i/>
        <color rgb="FF0000FF"/>
        <sz val="11.0"/>
      </rPr>
      <t xml:space="preserve">Imagine that you have created a more targeted campaign specifically designed to </t>
    </r>
    <r>
      <rPr>
        <rFont val="Arial"/>
        <b/>
        <i/>
        <color rgb="FF0000FF"/>
        <sz val="11.0"/>
      </rPr>
      <t>move the needle</t>
    </r>
    <r>
      <rPr>
        <rFont val="Arial"/>
        <i/>
        <color rgb="FF0000FF"/>
        <sz val="11.0"/>
      </rPr>
      <t xml:space="preserve"> of the number of people who submitted the form. Other conversion rates will stay the same. Change the number in the yellow box and watch how it affects your ROI.</t>
    </r>
  </si>
  <si>
    <t>Snapshot of changes</t>
  </si>
  <si>
    <t>Let's improve it even more…</t>
  </si>
  <si>
    <t>Using the changes you made to the last table, let's now increase the number of qualified leads. Change the number in the yellow box and watch how it affects your ROI.</t>
  </si>
  <si>
    <t>Practice on your own</t>
  </si>
  <si>
    <t>Change the values in each of the yellow cells to more closely match your actual or estimated results.</t>
  </si>
  <si>
    <t>Bottom-Up: Let's look at that from bottom up.</t>
  </si>
  <si>
    <t>If you would like to calculate your sales funnel bottom-up, change each of the conversion rates in the yellow cells to match your campaign or estimated success.</t>
  </si>
  <si>
    <t>Cost of campaign</t>
  </si>
  <si>
    <t>Total amount of revenue attributable to this campaign</t>
  </si>
  <si>
    <t>Average amount each customer will spend</t>
  </si>
  <si>
    <t>Customers (people who will make a purchase)</t>
  </si>
  <si>
    <t>Close rate</t>
  </si>
  <si>
    <t>Opportunities (people you expect to make a purchase)</t>
  </si>
  <si>
    <t>Qualified-lead-to-opportunity conversion rate</t>
  </si>
  <si>
    <t>Qualified leads (people within your target audience)</t>
  </si>
  <si>
    <t>Lead-to-qualified lead conversion rate</t>
  </si>
  <si>
    <t>Leads (people who engage with your campaign)</t>
  </si>
  <si>
    <t>Prospect-to-lead conversion rate</t>
  </si>
  <si>
    <t>Prospects (emails/direct mail/badges scanned, etc.)</t>
  </si>
  <si>
    <t>Calculate leads: How many leads will get you to your revenue goal?</t>
  </si>
  <si>
    <t>In this formula, let's assume you know how much revenue you would like to earn, how much the average customer spends, and the various conversion rates, but want to know how many emails/direct mails/scanned badges will achieve that revenue.</t>
  </si>
  <si>
    <t>Revenue you would like to achieve</t>
  </si>
  <si>
    <t>Average amount each customer is expected to spend</t>
  </si>
  <si>
    <t>Qualified leads (people who fit within your target audience)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</si>
</sst>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
    <numFmt numFmtId="165" formatCode="_(* #,##0_);_(* \(#,##0\);_(* &quot;-&quot;??_);_(@_)"/>
    <numFmt numFmtId="166" formatCode="_([$$-409]* #,##0.00_);_([$$-409]* \(#,##0.00\);_([$$-409]* &quot;-&quot;??_);_(@_)"/>
  </numFmts>
  <fonts count="8">
    <font>
      <sz val="12.0"/>
      <color theme="1"/>
      <name val="Calibri"/>
      <scheme val="minor"/>
    </font>
    <font>
      <sz val="11.0"/>
      <color theme="1"/>
      <name val="Arial"/>
    </font>
    <font>
      <b/>
      <sz val="11.0"/>
      <color theme="1"/>
      <name val="Arial"/>
    </font>
    <font>
      <i/>
      <sz val="11.0"/>
      <color rgb="FF0000FF"/>
      <name val="Arial"/>
    </font>
    <font/>
    <font>
      <u/>
      <sz val="11.0"/>
      <color theme="10"/>
      <name val="Arial"/>
    </font>
    <font>
      <b/>
      <sz val="11.0"/>
      <color rgb="FF000000"/>
      <name val="Arial"/>
    </font>
    <font>
      <sz val="11.0"/>
      <color rgb="FF000000"/>
      <name val="Arial"/>
    </font>
  </fonts>
  <fills count="5">
    <fill>
      <patternFill patternType="none"/>
    </fill>
    <fill>
      <patternFill patternType="lightGray"/>
    </fill>
    <fill>
      <patternFill patternType="solid">
        <fgColor rgb="FFF2F7FA"/>
        <bgColor rgb="FFF2F7FA"/>
      </patternFill>
    </fill>
    <fill>
      <patternFill patternType="solid">
        <fgColor theme="0"/>
        <bgColor theme="0"/>
      </patternFill>
    </fill>
    <fill>
      <patternFill patternType="solid">
        <fgColor rgb="FFFFFF00"/>
        <bgColor rgb="FFFFFF00"/>
      </patternFill>
    </fill>
  </fills>
  <borders count="19">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2" fontId="1" numFmtId="0" xfId="0" applyAlignment="1" applyBorder="1" applyFont="1">
      <alignment vertical="center"/>
    </xf>
    <xf borderId="3" fillId="2" fontId="1" numFmtId="0" xfId="0" applyAlignment="1" applyBorder="1" applyFont="1">
      <alignment vertical="center"/>
    </xf>
    <xf borderId="0" fillId="0" fontId="1" numFmtId="0" xfId="0" applyAlignment="1" applyFont="1">
      <alignment vertical="center"/>
    </xf>
    <xf borderId="4" fillId="2" fontId="1" numFmtId="0" xfId="0" applyAlignment="1" applyBorder="1" applyFont="1">
      <alignment vertical="center"/>
    </xf>
    <xf borderId="5" fillId="3" fontId="1" numFmtId="0" xfId="0" applyAlignment="1" applyBorder="1" applyFill="1" applyFont="1">
      <alignment vertical="center"/>
    </xf>
    <xf borderId="6" fillId="2" fontId="1" numFmtId="0" xfId="0" applyAlignment="1" applyBorder="1" applyFont="1">
      <alignment vertical="center"/>
    </xf>
    <xf borderId="5" fillId="3" fontId="2" numFmtId="0" xfId="0" applyAlignment="1" applyBorder="1" applyFont="1">
      <alignment vertical="center"/>
    </xf>
    <xf borderId="7" fillId="3" fontId="3" numFmtId="0" xfId="0" applyAlignment="1" applyBorder="1" applyFont="1">
      <alignment shrinkToFit="0" vertical="center" wrapText="1"/>
    </xf>
    <xf borderId="8" fillId="0" fontId="4" numFmtId="0" xfId="0" applyBorder="1" applyFont="1"/>
    <xf borderId="9" fillId="0" fontId="4" numFmtId="0" xfId="0" applyBorder="1" applyFont="1"/>
    <xf borderId="10" fillId="3" fontId="1" numFmtId="0" xfId="0" applyAlignment="1" applyBorder="1" applyFont="1">
      <alignment vertical="center"/>
    </xf>
    <xf borderId="11" fillId="4" fontId="1" numFmtId="0" xfId="0" applyAlignment="1" applyBorder="1" applyFill="1" applyFont="1">
      <alignment readingOrder="0" vertical="center"/>
    </xf>
    <xf borderId="12" fillId="3" fontId="2" numFmtId="0" xfId="0" applyAlignment="1" applyBorder="1" applyFont="1">
      <alignment vertical="center"/>
    </xf>
    <xf borderId="13" fillId="3" fontId="1" numFmtId="0" xfId="0" applyAlignment="1" applyBorder="1" applyFont="1">
      <alignment vertical="center"/>
    </xf>
    <xf borderId="4" fillId="2" fontId="2" numFmtId="0" xfId="0" applyAlignment="1" applyBorder="1" applyFont="1">
      <alignment vertical="center"/>
    </xf>
    <xf borderId="10" fillId="3" fontId="2" numFmtId="0" xfId="0" applyAlignment="1" applyBorder="1" applyFont="1">
      <alignment horizontal="left" vertical="center"/>
    </xf>
    <xf borderId="11" fillId="3" fontId="1" numFmtId="164" xfId="0" applyAlignment="1" applyBorder="1" applyFont="1" applyNumberFormat="1">
      <alignment vertical="center"/>
    </xf>
    <xf borderId="13" fillId="3" fontId="2" numFmtId="0" xfId="0" applyAlignment="1" applyBorder="1" applyFont="1">
      <alignment vertical="center"/>
    </xf>
    <xf borderId="6" fillId="2" fontId="2" numFmtId="0" xfId="0" applyAlignment="1" applyBorder="1" applyFont="1">
      <alignment vertical="center"/>
    </xf>
    <xf borderId="0" fillId="0" fontId="2" numFmtId="0" xfId="0" applyAlignment="1" applyFont="1">
      <alignment vertical="center"/>
    </xf>
    <xf borderId="11" fillId="3" fontId="1" numFmtId="0" xfId="0" applyAlignment="1" applyBorder="1" applyFont="1">
      <alignment vertical="center"/>
    </xf>
    <xf borderId="10" fillId="3" fontId="1" numFmtId="0" xfId="0" applyAlignment="1" applyBorder="1" applyFont="1">
      <alignment shrinkToFit="0" vertical="center" wrapText="1"/>
    </xf>
    <xf borderId="0" fillId="0" fontId="1" numFmtId="0" xfId="0" applyAlignment="1" applyFont="1">
      <alignment horizontal="left" vertical="center"/>
    </xf>
    <xf borderId="10" fillId="3" fontId="1" numFmtId="165" xfId="0" applyAlignment="1" applyBorder="1" applyFont="1" applyNumberFormat="1">
      <alignment horizontal="right" vertical="center"/>
    </xf>
    <xf borderId="10" fillId="3" fontId="1" numFmtId="0" xfId="0" applyAlignment="1" applyBorder="1" applyFont="1">
      <alignment horizontal="right" vertical="center"/>
    </xf>
    <xf borderId="0" fillId="0" fontId="5" numFmtId="0" xfId="0" applyAlignment="1" applyFont="1">
      <alignment horizontal="left" vertical="center"/>
    </xf>
    <xf borderId="10" fillId="3" fontId="1" numFmtId="164" xfId="0" applyAlignment="1" applyBorder="1" applyFont="1" applyNumberFormat="1">
      <alignment horizontal="right" vertical="center"/>
    </xf>
    <xf borderId="11" fillId="4" fontId="1" numFmtId="166" xfId="0" applyAlignment="1" applyBorder="1" applyFont="1" applyNumberFormat="1">
      <alignment horizontal="left" readingOrder="0" vertical="center"/>
    </xf>
    <xf borderId="11" fillId="3" fontId="1" numFmtId="166" xfId="0" applyAlignment="1" applyBorder="1" applyFont="1" applyNumberFormat="1">
      <alignment horizontal="left" vertical="center"/>
    </xf>
    <xf borderId="10" fillId="3" fontId="1" numFmtId="164" xfId="0" applyAlignment="1" applyBorder="1" applyFont="1" applyNumberFormat="1">
      <alignment vertical="center"/>
    </xf>
    <xf borderId="10" fillId="3" fontId="1" numFmtId="0" xfId="0" applyAlignment="1" applyBorder="1" applyFont="1">
      <alignment horizontal="left" vertical="center"/>
    </xf>
    <xf borderId="10" fillId="3" fontId="1" numFmtId="166" xfId="0" applyAlignment="1" applyBorder="1" applyFont="1" applyNumberFormat="1">
      <alignment horizontal="left" vertical="center"/>
    </xf>
    <xf borderId="11" fillId="3" fontId="2" numFmtId="164" xfId="0" applyAlignment="1" applyBorder="1" applyFont="1" applyNumberFormat="1">
      <alignment vertical="center"/>
    </xf>
    <xf borderId="14" fillId="3" fontId="1" numFmtId="0" xfId="0" applyAlignment="1" applyBorder="1" applyFont="1">
      <alignment vertical="center"/>
    </xf>
    <xf borderId="10" fillId="3" fontId="2" numFmtId="9" xfId="0" applyAlignment="1" applyBorder="1" applyFont="1" applyNumberFormat="1">
      <alignment vertical="center"/>
    </xf>
    <xf borderId="15" fillId="2" fontId="1" numFmtId="0" xfId="0" applyAlignment="1" applyBorder="1" applyFont="1">
      <alignment vertical="center"/>
    </xf>
    <xf borderId="16" fillId="2" fontId="1" numFmtId="0" xfId="0" applyAlignment="1" applyBorder="1" applyFont="1">
      <alignment vertical="center"/>
    </xf>
    <xf borderId="17" fillId="2" fontId="1" numFmtId="0" xfId="0" applyAlignment="1" applyBorder="1" applyFont="1">
      <alignment vertical="center"/>
    </xf>
    <xf borderId="5" fillId="3" fontId="3" numFmtId="0" xfId="0" applyAlignment="1" applyBorder="1" applyFont="1">
      <alignment shrinkToFit="0" vertical="center" wrapText="1"/>
    </xf>
    <xf borderId="6" fillId="2" fontId="3" numFmtId="0" xfId="0" applyAlignment="1" applyBorder="1" applyFont="1">
      <alignment shrinkToFit="0" vertical="center" wrapText="1"/>
    </xf>
    <xf borderId="0" fillId="0" fontId="3" numFmtId="0" xfId="0" applyAlignment="1" applyFont="1">
      <alignment shrinkToFit="0" vertical="center" wrapText="1"/>
    </xf>
    <xf borderId="10" fillId="2" fontId="1" numFmtId="0" xfId="0" applyAlignment="1" applyBorder="1" applyFont="1">
      <alignment vertical="center"/>
    </xf>
    <xf borderId="11" fillId="2" fontId="1" numFmtId="0" xfId="0" applyAlignment="1" applyBorder="1" applyFont="1">
      <alignment vertical="center"/>
    </xf>
    <xf borderId="12" fillId="3" fontId="1" numFmtId="0" xfId="0" applyAlignment="1" applyBorder="1" applyFont="1">
      <alignment vertical="center"/>
    </xf>
    <xf borderId="11" fillId="4" fontId="1" numFmtId="0" xfId="0" applyAlignment="1" applyBorder="1" applyFont="1">
      <alignment vertical="center"/>
    </xf>
    <xf borderId="10" fillId="2" fontId="2" numFmtId="0" xfId="0" applyAlignment="1" applyBorder="1" applyFont="1">
      <alignment horizontal="left" vertical="center"/>
    </xf>
    <xf borderId="11" fillId="2" fontId="1" numFmtId="164" xfId="0" applyAlignment="1" applyBorder="1" applyFont="1" applyNumberFormat="1">
      <alignment vertical="center"/>
    </xf>
    <xf borderId="11" fillId="2" fontId="1" numFmtId="1" xfId="0" applyAlignment="1" applyBorder="1" applyFont="1" applyNumberFormat="1">
      <alignment vertical="center"/>
    </xf>
    <xf borderId="13" fillId="3" fontId="1" numFmtId="164" xfId="0" applyAlignment="1" applyBorder="1" applyFont="1" applyNumberFormat="1">
      <alignment vertical="center"/>
    </xf>
    <xf borderId="5" fillId="3" fontId="1" numFmtId="164" xfId="0" applyAlignment="1" applyBorder="1" applyFont="1" applyNumberFormat="1">
      <alignment vertical="center"/>
    </xf>
    <xf borderId="6" fillId="2" fontId="1" numFmtId="164" xfId="0" applyAlignment="1" applyBorder="1" applyFont="1" applyNumberFormat="1">
      <alignment vertical="center"/>
    </xf>
    <xf borderId="0" fillId="0" fontId="1" numFmtId="164" xfId="0" applyAlignment="1" applyFont="1" applyNumberFormat="1">
      <alignment vertical="center"/>
    </xf>
    <xf borderId="11" fillId="3" fontId="1" numFmtId="1" xfId="0" applyAlignment="1" applyBorder="1" applyFont="1" applyNumberFormat="1">
      <alignment vertical="center"/>
    </xf>
    <xf borderId="10" fillId="2" fontId="1" numFmtId="165" xfId="0" applyAlignment="1" applyBorder="1" applyFont="1" applyNumberFormat="1">
      <alignment horizontal="right" vertical="center"/>
    </xf>
    <xf borderId="10" fillId="2" fontId="1" numFmtId="164" xfId="0" applyAlignment="1" applyBorder="1" applyFont="1" applyNumberFormat="1">
      <alignment horizontal="right" vertical="center"/>
    </xf>
    <xf borderId="11" fillId="2" fontId="1" numFmtId="166" xfId="0" applyAlignment="1" applyBorder="1" applyFont="1" applyNumberFormat="1">
      <alignment horizontal="left" vertical="center"/>
    </xf>
    <xf borderId="10" fillId="2" fontId="1" numFmtId="0" xfId="0" applyAlignment="1" applyBorder="1" applyFont="1">
      <alignment horizontal="left" vertical="center"/>
    </xf>
    <xf borderId="10" fillId="2" fontId="1" numFmtId="166" xfId="0" applyAlignment="1" applyBorder="1" applyFont="1" applyNumberFormat="1">
      <alignment vertical="center"/>
    </xf>
    <xf borderId="10" fillId="2" fontId="1" numFmtId="166" xfId="0" applyAlignment="1" applyBorder="1" applyFont="1" applyNumberFormat="1">
      <alignment horizontal="left" vertical="center"/>
    </xf>
    <xf borderId="10" fillId="2" fontId="2" numFmtId="9" xfId="0" applyAlignment="1" applyBorder="1" applyFont="1" applyNumberFormat="1">
      <alignment vertical="center"/>
    </xf>
    <xf borderId="5" fillId="3" fontId="2" numFmtId="0" xfId="0" applyAlignment="1" applyBorder="1" applyFont="1">
      <alignment horizontal="left" vertical="center"/>
    </xf>
    <xf borderId="5" fillId="3" fontId="2" numFmtId="9" xfId="0" applyAlignment="1" applyBorder="1" applyFont="1" applyNumberFormat="1">
      <alignment vertical="center"/>
    </xf>
    <xf borderId="10" fillId="2" fontId="1" numFmtId="164" xfId="0" applyAlignment="1" applyBorder="1" applyFont="1" applyNumberFormat="1">
      <alignment vertical="center"/>
    </xf>
    <xf borderId="10" fillId="4" fontId="1" numFmtId="1" xfId="0" applyAlignment="1" applyBorder="1" applyFont="1" applyNumberFormat="1">
      <alignment vertical="center"/>
    </xf>
    <xf borderId="10" fillId="0" fontId="1" numFmtId="164" xfId="0" applyAlignment="1" applyBorder="1" applyFont="1" applyNumberFormat="1">
      <alignment vertical="center"/>
    </xf>
    <xf borderId="10" fillId="3" fontId="1" numFmtId="1" xfId="0" applyAlignment="1" applyBorder="1" applyFont="1" applyNumberFormat="1">
      <alignment vertical="center"/>
    </xf>
    <xf borderId="10" fillId="2" fontId="1" numFmtId="1" xfId="0" applyAlignment="1" applyBorder="1" applyFont="1" applyNumberFormat="1">
      <alignment vertical="center"/>
    </xf>
    <xf borderId="10" fillId="3" fontId="6" numFmtId="0" xfId="0" applyAlignment="1" applyBorder="1" applyFont="1">
      <alignment horizontal="left" vertical="center"/>
    </xf>
    <xf borderId="10" fillId="3" fontId="7" numFmtId="166" xfId="0" applyAlignment="1" applyBorder="1" applyFont="1" applyNumberFormat="1">
      <alignment horizontal="left" vertical="center"/>
    </xf>
    <xf borderId="10" fillId="3" fontId="2" numFmtId="164" xfId="0" applyAlignment="1" applyBorder="1" applyFont="1" applyNumberFormat="1">
      <alignment vertical="center"/>
    </xf>
    <xf borderId="10" fillId="2" fontId="6" numFmtId="0" xfId="0" applyAlignment="1" applyBorder="1" applyFont="1">
      <alignment horizontal="left" vertical="center"/>
    </xf>
    <xf borderId="10" fillId="2" fontId="6" numFmtId="9" xfId="0" applyAlignment="1" applyBorder="1" applyFont="1" applyNumberFormat="1">
      <alignment vertical="center"/>
    </xf>
    <xf borderId="7" fillId="3" fontId="3" numFmtId="0" xfId="0" applyAlignment="1" applyBorder="1" applyFont="1">
      <alignment horizontal="left" shrinkToFit="0" vertical="center" wrapText="1"/>
    </xf>
    <xf borderId="10" fillId="4" fontId="1" numFmtId="0" xfId="0" applyAlignment="1" applyBorder="1" applyFont="1">
      <alignment vertical="center"/>
    </xf>
    <xf borderId="1" fillId="3" fontId="1" numFmtId="0" xfId="0" applyAlignment="1" applyBorder="1" applyFont="1">
      <alignment vertical="center"/>
    </xf>
    <xf borderId="2" fillId="3" fontId="1" numFmtId="0" xfId="0" applyAlignment="1" applyBorder="1" applyFont="1">
      <alignment vertical="center"/>
    </xf>
    <xf borderId="3" fillId="3" fontId="1" numFmtId="0" xfId="0" applyAlignment="1" applyBorder="1" applyFont="1">
      <alignment vertical="center"/>
    </xf>
    <xf borderId="4" fillId="3" fontId="1" numFmtId="0" xfId="0" applyAlignment="1" applyBorder="1" applyFont="1">
      <alignment vertical="center"/>
    </xf>
    <xf borderId="6" fillId="3" fontId="1" numFmtId="0" xfId="0" applyAlignment="1" applyBorder="1" applyFont="1">
      <alignment vertical="center"/>
    </xf>
    <xf borderId="6" fillId="3" fontId="3" numFmtId="0" xfId="0" applyAlignment="1" applyBorder="1" applyFont="1">
      <alignment shrinkToFit="0" vertical="center" wrapText="1"/>
    </xf>
    <xf borderId="10" fillId="3" fontId="1" numFmtId="166" xfId="0" applyAlignment="1" applyBorder="1" applyFont="1" applyNumberFormat="1">
      <alignment readingOrder="0" vertical="center"/>
    </xf>
    <xf borderId="10" fillId="3" fontId="1" numFmtId="165" xfId="0" applyAlignment="1" applyBorder="1" applyFont="1" applyNumberFormat="1">
      <alignment horizontal="right" readingOrder="0" vertical="center"/>
    </xf>
    <xf borderId="10" fillId="4" fontId="1" numFmtId="164" xfId="0" applyAlignment="1" applyBorder="1" applyFont="1" applyNumberFormat="1">
      <alignment vertical="center"/>
    </xf>
    <xf borderId="10" fillId="0" fontId="1" numFmtId="165" xfId="0" applyAlignment="1" applyBorder="1" applyFont="1" applyNumberFormat="1">
      <alignment horizontal="right" vertical="center"/>
    </xf>
    <xf borderId="10" fillId="4" fontId="1" numFmtId="9" xfId="0" applyAlignment="1" applyBorder="1" applyFont="1" applyNumberFormat="1">
      <alignment horizontal="right" vertical="center"/>
    </xf>
    <xf borderId="10" fillId="4" fontId="1" numFmtId="165" xfId="0" applyAlignment="1" applyBorder="1" applyFont="1" applyNumberFormat="1">
      <alignment horizontal="right" vertical="center"/>
    </xf>
    <xf borderId="15" fillId="3" fontId="1" numFmtId="0" xfId="0" applyAlignment="1" applyBorder="1" applyFont="1">
      <alignment vertical="center"/>
    </xf>
    <xf borderId="16" fillId="3" fontId="1" numFmtId="0" xfId="0" applyAlignment="1" applyBorder="1" applyFont="1">
      <alignment vertical="center"/>
    </xf>
    <xf borderId="18" fillId="0" fontId="1" numFmtId="0" xfId="0" applyAlignment="1" applyBorder="1" applyFont="1">
      <alignment vertical="center"/>
    </xf>
    <xf borderId="17" fillId="3" fontId="1" numFmtId="0" xfId="0" applyAlignment="1" applyBorder="1" applyFont="1">
      <alignment vertical="center"/>
    </xf>
    <xf borderId="10" fillId="4" fontId="1" numFmtId="166" xfId="0" applyAlignment="1" applyBorder="1" applyFont="1" applyNumberFormat="1">
      <alignment vertical="center"/>
    </xf>
    <xf borderId="10" fillId="4" fontId="1" numFmtId="164" xfId="0" applyAlignment="1" applyBorder="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67"/>
    <col customWidth="1" min="3" max="3" width="60.0"/>
    <col customWidth="1" min="4" max="4" width="18.0"/>
    <col customWidth="1" min="5" max="5" width="18.44"/>
    <col customWidth="1" min="6" max="7" width="2.67"/>
    <col customWidth="1" min="8" max="8" width="6.0"/>
    <col customWidth="1" min="9" max="10" width="2.67"/>
    <col customWidth="1" min="11" max="11" width="29.33"/>
    <col customWidth="1" min="12" max="12" width="16.11"/>
    <col customWidth="1" min="13" max="13" width="10.33"/>
    <col customWidth="1" min="14" max="15" width="2.67"/>
    <col customWidth="1" min="16" max="26" width="10.56"/>
  </cols>
  <sheetData>
    <row r="1" ht="15.75" customHeight="1">
      <c r="A1" s="1"/>
      <c r="B1" s="2"/>
      <c r="C1" s="2"/>
      <c r="D1" s="2"/>
      <c r="E1" s="2"/>
      <c r="F1" s="2"/>
      <c r="G1" s="3"/>
      <c r="H1" s="4"/>
      <c r="I1" s="4"/>
      <c r="J1" s="4"/>
      <c r="K1" s="4"/>
      <c r="L1" s="4"/>
      <c r="M1" s="4"/>
      <c r="N1" s="4"/>
      <c r="O1" s="4"/>
      <c r="P1" s="4"/>
      <c r="Q1" s="4"/>
      <c r="R1" s="4"/>
      <c r="S1" s="4"/>
      <c r="T1" s="4"/>
      <c r="U1" s="4"/>
      <c r="V1" s="4"/>
      <c r="W1" s="4"/>
      <c r="X1" s="4"/>
      <c r="Y1" s="4"/>
      <c r="Z1" s="4"/>
    </row>
    <row r="2" ht="15.75" customHeight="1">
      <c r="A2" s="5"/>
      <c r="B2" s="6"/>
      <c r="C2" s="6"/>
      <c r="D2" s="6"/>
      <c r="E2" s="6"/>
      <c r="F2" s="6"/>
      <c r="G2" s="7"/>
      <c r="H2" s="4"/>
      <c r="I2" s="4"/>
      <c r="J2" s="4"/>
      <c r="K2" s="4"/>
      <c r="L2" s="4"/>
      <c r="M2" s="4"/>
      <c r="N2" s="4"/>
      <c r="O2" s="4"/>
      <c r="P2" s="4"/>
      <c r="Q2" s="4"/>
      <c r="R2" s="4"/>
      <c r="S2" s="4"/>
      <c r="T2" s="4"/>
      <c r="U2" s="4"/>
      <c r="V2" s="4"/>
      <c r="W2" s="4"/>
      <c r="X2" s="4"/>
      <c r="Y2" s="4"/>
      <c r="Z2" s="4"/>
    </row>
    <row r="3" ht="15.75" customHeight="1">
      <c r="A3" s="5"/>
      <c r="B3" s="6"/>
      <c r="C3" s="8" t="s">
        <v>0</v>
      </c>
      <c r="D3" s="8"/>
      <c r="E3" s="6"/>
      <c r="F3" s="6"/>
      <c r="G3" s="7"/>
      <c r="H3" s="4"/>
      <c r="I3" s="4"/>
      <c r="J3" s="4"/>
      <c r="K3" s="4"/>
      <c r="L3" s="4"/>
      <c r="M3" s="4"/>
      <c r="N3" s="4"/>
      <c r="O3" s="4"/>
      <c r="P3" s="4"/>
      <c r="Q3" s="4"/>
      <c r="R3" s="4"/>
      <c r="S3" s="4"/>
      <c r="T3" s="4"/>
      <c r="U3" s="4"/>
      <c r="V3" s="4"/>
      <c r="W3" s="4"/>
      <c r="X3" s="4"/>
      <c r="Y3" s="4"/>
      <c r="Z3" s="4"/>
    </row>
    <row r="4" ht="15.75" customHeight="1">
      <c r="A4" s="5"/>
      <c r="B4" s="6"/>
      <c r="C4" s="9" t="s">
        <v>1</v>
      </c>
      <c r="D4" s="10"/>
      <c r="E4" s="11"/>
      <c r="F4" s="6"/>
      <c r="G4" s="7"/>
      <c r="H4" s="4"/>
      <c r="I4" s="4"/>
      <c r="J4" s="4"/>
      <c r="K4" s="4"/>
      <c r="L4" s="4"/>
      <c r="M4" s="4"/>
      <c r="N4" s="4"/>
      <c r="O4" s="4"/>
      <c r="P4" s="4"/>
      <c r="Q4" s="4"/>
      <c r="R4" s="4"/>
      <c r="S4" s="4"/>
      <c r="T4" s="4"/>
      <c r="U4" s="4"/>
      <c r="V4" s="4"/>
      <c r="W4" s="4"/>
      <c r="X4" s="4"/>
      <c r="Y4" s="4"/>
      <c r="Z4" s="4"/>
    </row>
    <row r="5" ht="15.75" customHeight="1">
      <c r="A5" s="5"/>
      <c r="B5" s="6"/>
      <c r="C5" s="8"/>
      <c r="D5" s="8"/>
      <c r="E5" s="6"/>
      <c r="F5" s="6"/>
      <c r="G5" s="7"/>
      <c r="H5" s="4"/>
      <c r="I5" s="4"/>
      <c r="J5" s="4"/>
      <c r="K5" s="4"/>
      <c r="L5" s="4"/>
      <c r="M5" s="4"/>
      <c r="N5" s="4"/>
      <c r="O5" s="4"/>
      <c r="P5" s="4"/>
      <c r="Q5" s="4"/>
      <c r="R5" s="4"/>
      <c r="S5" s="4"/>
      <c r="T5" s="4"/>
      <c r="U5" s="4"/>
      <c r="V5" s="4"/>
      <c r="W5" s="4"/>
      <c r="X5" s="4"/>
      <c r="Y5" s="4"/>
      <c r="Z5" s="4"/>
    </row>
    <row r="6" ht="15.75" customHeight="1">
      <c r="A6" s="5"/>
      <c r="B6" s="6"/>
      <c r="C6" s="12" t="s">
        <v>2</v>
      </c>
      <c r="D6" s="13">
        <v>23000.0</v>
      </c>
      <c r="E6" s="14"/>
      <c r="F6" s="6"/>
      <c r="G6" s="7"/>
      <c r="H6" s="4"/>
      <c r="I6" s="4"/>
      <c r="J6" s="4"/>
      <c r="K6" s="4"/>
      <c r="L6" s="4"/>
      <c r="M6" s="4"/>
      <c r="N6" s="4"/>
      <c r="O6" s="4"/>
      <c r="P6" s="4"/>
      <c r="Q6" s="4"/>
      <c r="R6" s="4"/>
      <c r="S6" s="4"/>
      <c r="T6" s="4"/>
      <c r="U6" s="4"/>
      <c r="V6" s="4"/>
      <c r="W6" s="4"/>
      <c r="X6" s="4"/>
      <c r="Y6" s="4"/>
      <c r="Z6" s="4"/>
    </row>
    <row r="7" ht="15.75" customHeight="1">
      <c r="A7" s="5"/>
      <c r="B7" s="6"/>
      <c r="C7" s="12" t="s">
        <v>3</v>
      </c>
      <c r="D7" s="13">
        <v>356.0</v>
      </c>
      <c r="E7" s="15"/>
      <c r="F7" s="6"/>
      <c r="G7" s="7"/>
      <c r="H7" s="4"/>
      <c r="I7" s="4"/>
      <c r="J7" s="4"/>
      <c r="K7" s="4"/>
      <c r="L7" s="4"/>
      <c r="M7" s="4"/>
      <c r="N7" s="4"/>
      <c r="O7" s="4"/>
      <c r="P7" s="4"/>
      <c r="Q7" s="4"/>
      <c r="R7" s="4"/>
      <c r="S7" s="4"/>
      <c r="T7" s="4"/>
      <c r="U7" s="4"/>
      <c r="V7" s="4"/>
      <c r="W7" s="4"/>
      <c r="X7" s="4"/>
      <c r="Y7" s="4"/>
      <c r="Z7" s="4"/>
    </row>
    <row r="8" ht="15.75" customHeight="1">
      <c r="A8" s="16"/>
      <c r="B8" s="8"/>
      <c r="C8" s="17" t="s">
        <v>4</v>
      </c>
      <c r="D8" s="18">
        <f>SUM(D7/D6)</f>
        <v>0.01547826087</v>
      </c>
      <c r="E8" s="19"/>
      <c r="F8" s="8"/>
      <c r="G8" s="20"/>
      <c r="H8" s="21"/>
      <c r="I8" s="4"/>
      <c r="J8" s="21"/>
      <c r="K8" s="21"/>
      <c r="L8" s="21"/>
      <c r="M8" s="21"/>
      <c r="N8" s="21"/>
      <c r="O8" s="21"/>
      <c r="P8" s="21"/>
      <c r="Q8" s="21"/>
      <c r="R8" s="21"/>
      <c r="S8" s="21"/>
      <c r="T8" s="21"/>
      <c r="U8" s="21"/>
      <c r="V8" s="21"/>
      <c r="W8" s="21"/>
      <c r="X8" s="21"/>
      <c r="Y8" s="21"/>
      <c r="Z8" s="21"/>
    </row>
    <row r="9" ht="15.75" customHeight="1">
      <c r="A9" s="5"/>
      <c r="B9" s="6"/>
      <c r="C9" s="12"/>
      <c r="D9" s="22"/>
      <c r="E9" s="15"/>
      <c r="F9" s="6"/>
      <c r="G9" s="7"/>
      <c r="H9" s="4"/>
      <c r="I9" s="4"/>
      <c r="J9" s="4"/>
      <c r="K9" s="4"/>
      <c r="L9" s="4"/>
      <c r="M9" s="4"/>
      <c r="N9" s="4"/>
      <c r="O9" s="4"/>
      <c r="P9" s="4"/>
      <c r="Q9" s="4"/>
      <c r="R9" s="4"/>
      <c r="S9" s="4"/>
      <c r="T9" s="4"/>
      <c r="U9" s="4"/>
      <c r="V9" s="4"/>
      <c r="W9" s="4"/>
      <c r="X9" s="4"/>
      <c r="Y9" s="4"/>
      <c r="Z9" s="4"/>
    </row>
    <row r="10" ht="15.75" customHeight="1">
      <c r="A10" s="5"/>
      <c r="B10" s="6"/>
      <c r="C10" s="12" t="s">
        <v>5</v>
      </c>
      <c r="D10" s="13">
        <v>300.0</v>
      </c>
      <c r="E10" s="15"/>
      <c r="F10" s="6"/>
      <c r="G10" s="7"/>
      <c r="H10" s="4"/>
      <c r="I10" s="4"/>
      <c r="J10" s="4"/>
      <c r="K10" s="4"/>
      <c r="L10" s="4"/>
      <c r="M10" s="4"/>
      <c r="N10" s="4"/>
      <c r="O10" s="4"/>
      <c r="P10" s="4"/>
      <c r="Q10" s="4"/>
      <c r="R10" s="4"/>
      <c r="S10" s="4"/>
      <c r="T10" s="4"/>
      <c r="U10" s="4"/>
      <c r="V10" s="4"/>
      <c r="W10" s="4"/>
      <c r="X10" s="4"/>
      <c r="Y10" s="4"/>
      <c r="Z10" s="4"/>
    </row>
    <row r="11" ht="15.75" customHeight="1">
      <c r="A11" s="5"/>
      <c r="B11" s="6"/>
      <c r="C11" s="17" t="s">
        <v>6</v>
      </c>
      <c r="D11" s="18">
        <f>SUM(D10/D7)</f>
        <v>0.8426966292</v>
      </c>
      <c r="E11" s="15"/>
      <c r="F11" s="6"/>
      <c r="G11" s="7"/>
      <c r="H11" s="4"/>
      <c r="I11" s="4"/>
      <c r="J11" s="4"/>
      <c r="K11" s="4"/>
      <c r="L11" s="4"/>
      <c r="M11" s="4"/>
      <c r="N11" s="4"/>
      <c r="O11" s="4"/>
      <c r="P11" s="4"/>
      <c r="Q11" s="4"/>
      <c r="R11" s="4"/>
      <c r="S11" s="4"/>
      <c r="T11" s="4"/>
      <c r="U11" s="4"/>
      <c r="V11" s="4"/>
      <c r="W11" s="4"/>
      <c r="X11" s="4"/>
      <c r="Y11" s="4"/>
      <c r="Z11" s="4"/>
    </row>
    <row r="12" ht="15.75" customHeight="1">
      <c r="A12" s="5"/>
      <c r="B12" s="6"/>
      <c r="C12" s="12"/>
      <c r="D12" s="22"/>
      <c r="E12" s="15"/>
      <c r="F12" s="6"/>
      <c r="G12" s="7"/>
      <c r="H12" s="4"/>
      <c r="I12" s="4"/>
      <c r="J12" s="4"/>
      <c r="K12" s="4"/>
      <c r="L12" s="4"/>
      <c r="M12" s="4"/>
      <c r="N12" s="4"/>
      <c r="O12" s="4"/>
      <c r="P12" s="4"/>
      <c r="Q12" s="4"/>
      <c r="R12" s="4"/>
      <c r="S12" s="4"/>
      <c r="T12" s="4"/>
      <c r="U12" s="4"/>
      <c r="V12" s="4"/>
      <c r="W12" s="4"/>
      <c r="X12" s="4"/>
      <c r="Y12" s="4"/>
      <c r="Z12" s="4"/>
    </row>
    <row r="13" ht="15.75" customHeight="1">
      <c r="A13" s="5"/>
      <c r="B13" s="6"/>
      <c r="C13" s="23" t="s">
        <v>7</v>
      </c>
      <c r="D13" s="13">
        <v>56.0</v>
      </c>
      <c r="E13" s="15"/>
      <c r="F13" s="6"/>
      <c r="G13" s="7"/>
      <c r="H13" s="4"/>
      <c r="I13" s="1"/>
      <c r="J13" s="2"/>
      <c r="K13" s="2"/>
      <c r="L13" s="2"/>
      <c r="M13" s="2"/>
      <c r="N13" s="2"/>
      <c r="O13" s="3"/>
      <c r="P13" s="4"/>
      <c r="Q13" s="4"/>
      <c r="R13" s="4"/>
      <c r="S13" s="4"/>
      <c r="T13" s="4"/>
      <c r="U13" s="4"/>
      <c r="V13" s="4"/>
      <c r="W13" s="4"/>
      <c r="X13" s="4"/>
      <c r="Y13" s="4"/>
      <c r="Z13" s="4"/>
    </row>
    <row r="14" ht="15.75" customHeight="1">
      <c r="A14" s="5"/>
      <c r="B14" s="6"/>
      <c r="C14" s="17" t="s">
        <v>8</v>
      </c>
      <c r="D14" s="18">
        <f>SUM(D13/D10)</f>
        <v>0.1866666667</v>
      </c>
      <c r="E14" s="15"/>
      <c r="F14" s="6"/>
      <c r="G14" s="7"/>
      <c r="H14" s="4"/>
      <c r="I14" s="5"/>
      <c r="J14" s="6"/>
      <c r="K14" s="6"/>
      <c r="L14" s="6"/>
      <c r="M14" s="6"/>
      <c r="N14" s="6"/>
      <c r="O14" s="7"/>
      <c r="P14" s="4"/>
      <c r="Q14" s="4"/>
      <c r="R14" s="4"/>
      <c r="S14" s="4"/>
      <c r="T14" s="4"/>
      <c r="U14" s="4"/>
      <c r="V14" s="4"/>
      <c r="W14" s="4"/>
      <c r="X14" s="4"/>
      <c r="Y14" s="4"/>
      <c r="Z14" s="4"/>
    </row>
    <row r="15" ht="15.75" customHeight="1">
      <c r="A15" s="5"/>
      <c r="B15" s="6"/>
      <c r="C15" s="12"/>
      <c r="D15" s="22"/>
      <c r="E15" s="15"/>
      <c r="F15" s="6"/>
      <c r="G15" s="7"/>
      <c r="H15" s="24"/>
      <c r="I15" s="5"/>
      <c r="J15" s="6"/>
      <c r="K15" s="8" t="s">
        <v>9</v>
      </c>
      <c r="L15" s="8"/>
      <c r="M15" s="8"/>
      <c r="N15" s="6"/>
      <c r="O15" s="7"/>
      <c r="P15" s="4"/>
      <c r="Q15" s="4"/>
      <c r="R15" s="4"/>
      <c r="S15" s="4"/>
      <c r="T15" s="4"/>
      <c r="U15" s="4"/>
      <c r="V15" s="4"/>
      <c r="W15" s="4"/>
      <c r="X15" s="4"/>
      <c r="Y15" s="4"/>
      <c r="Z15" s="4"/>
    </row>
    <row r="16" ht="15.75" customHeight="1">
      <c r="A16" s="5"/>
      <c r="B16" s="6"/>
      <c r="C16" s="12" t="s">
        <v>10</v>
      </c>
      <c r="D16" s="13">
        <v>6.0</v>
      </c>
      <c r="E16" s="15"/>
      <c r="F16" s="6"/>
      <c r="G16" s="7"/>
      <c r="H16" s="4"/>
      <c r="I16" s="5"/>
      <c r="J16" s="6"/>
      <c r="K16" s="8"/>
      <c r="L16" s="8"/>
      <c r="M16" s="8"/>
      <c r="N16" s="6"/>
      <c r="O16" s="7"/>
      <c r="P16" s="4"/>
      <c r="Q16" s="4"/>
      <c r="R16" s="4"/>
      <c r="S16" s="4"/>
      <c r="T16" s="4"/>
      <c r="U16" s="4"/>
      <c r="V16" s="4"/>
      <c r="W16" s="4"/>
      <c r="X16" s="4"/>
      <c r="Y16" s="4"/>
      <c r="Z16" s="4"/>
    </row>
    <row r="17" ht="15.75" customHeight="1">
      <c r="A17" s="5"/>
      <c r="B17" s="6"/>
      <c r="C17" s="17" t="s">
        <v>11</v>
      </c>
      <c r="D17" s="18">
        <f>SUM(D16/D13)</f>
        <v>0.1071428571</v>
      </c>
      <c r="E17" s="15"/>
      <c r="F17" s="6"/>
      <c r="G17" s="7"/>
      <c r="H17" s="4"/>
      <c r="I17" s="5"/>
      <c r="J17" s="6"/>
      <c r="K17" s="12" t="s">
        <v>12</v>
      </c>
      <c r="L17" s="25">
        <f t="shared" ref="L17:L18" si="1">D6</f>
        <v>23000</v>
      </c>
      <c r="M17" s="26"/>
      <c r="N17" s="6"/>
      <c r="O17" s="7"/>
      <c r="P17" s="4"/>
      <c r="Q17" s="4"/>
      <c r="R17" s="4"/>
      <c r="S17" s="4"/>
      <c r="T17" s="4"/>
      <c r="U17" s="4"/>
      <c r="V17" s="4"/>
      <c r="W17" s="4"/>
      <c r="X17" s="4"/>
      <c r="Y17" s="4"/>
      <c r="Z17" s="4"/>
    </row>
    <row r="18" ht="15.75" customHeight="1">
      <c r="A18" s="5"/>
      <c r="B18" s="6"/>
      <c r="C18" s="12"/>
      <c r="D18" s="22"/>
      <c r="E18" s="15"/>
      <c r="F18" s="6"/>
      <c r="G18" s="7"/>
      <c r="H18" s="27"/>
      <c r="I18" s="5"/>
      <c r="J18" s="6"/>
      <c r="K18" s="12" t="s">
        <v>13</v>
      </c>
      <c r="L18" s="25">
        <f t="shared" si="1"/>
        <v>356</v>
      </c>
      <c r="M18" s="28">
        <f>D11</f>
        <v>0.8426966292</v>
      </c>
      <c r="N18" s="6"/>
      <c r="O18" s="7"/>
      <c r="P18" s="4"/>
      <c r="Q18" s="4"/>
      <c r="R18" s="4"/>
      <c r="S18" s="4"/>
      <c r="T18" s="4"/>
      <c r="U18" s="4"/>
      <c r="V18" s="4"/>
      <c r="W18" s="4"/>
      <c r="X18" s="4"/>
      <c r="Y18" s="4"/>
      <c r="Z18" s="4"/>
    </row>
    <row r="19" ht="15.75" customHeight="1">
      <c r="A19" s="5"/>
      <c r="B19" s="6"/>
      <c r="C19" s="12" t="s">
        <v>14</v>
      </c>
      <c r="D19" s="29">
        <v>156000.0</v>
      </c>
      <c r="E19" s="15"/>
      <c r="F19" s="6"/>
      <c r="G19" s="7"/>
      <c r="H19" s="4"/>
      <c r="I19" s="5"/>
      <c r="J19" s="6"/>
      <c r="K19" s="12" t="s">
        <v>15</v>
      </c>
      <c r="L19" s="25">
        <f t="shared" ref="L19:L21" si="2">SUM(L18*M18)</f>
        <v>300</v>
      </c>
      <c r="M19" s="28">
        <f>D14</f>
        <v>0.1866666667</v>
      </c>
      <c r="N19" s="6"/>
      <c r="O19" s="7"/>
      <c r="P19" s="4"/>
      <c r="Q19" s="4"/>
      <c r="R19" s="4"/>
      <c r="S19" s="4"/>
      <c r="T19" s="4"/>
      <c r="U19" s="4"/>
      <c r="V19" s="4"/>
      <c r="W19" s="4"/>
      <c r="X19" s="4"/>
      <c r="Y19" s="4"/>
      <c r="Z19" s="4"/>
    </row>
    <row r="20" ht="15.75" customHeight="1">
      <c r="A20" s="5"/>
      <c r="B20" s="6"/>
      <c r="C20" s="17" t="s">
        <v>16</v>
      </c>
      <c r="D20" s="30">
        <f>SUM(D19*D16)</f>
        <v>936000</v>
      </c>
      <c r="E20" s="15"/>
      <c r="F20" s="6"/>
      <c r="G20" s="7"/>
      <c r="H20" s="4"/>
      <c r="I20" s="5"/>
      <c r="J20" s="6"/>
      <c r="K20" s="12" t="s">
        <v>17</v>
      </c>
      <c r="L20" s="25">
        <f t="shared" si="2"/>
        <v>56</v>
      </c>
      <c r="M20" s="31">
        <f>D17</f>
        <v>0.1071428571</v>
      </c>
      <c r="N20" s="6"/>
      <c r="O20" s="7"/>
      <c r="P20" s="4"/>
      <c r="Q20" s="4"/>
      <c r="R20" s="4"/>
      <c r="S20" s="4"/>
      <c r="T20" s="4"/>
      <c r="U20" s="4"/>
      <c r="V20" s="4"/>
      <c r="W20" s="4"/>
      <c r="X20" s="4"/>
      <c r="Y20" s="4"/>
      <c r="Z20" s="4"/>
    </row>
    <row r="21" ht="15.75" customHeight="1">
      <c r="A21" s="5"/>
      <c r="B21" s="6"/>
      <c r="C21" s="12"/>
      <c r="D21" s="22"/>
      <c r="E21" s="15"/>
      <c r="F21" s="6"/>
      <c r="G21" s="7"/>
      <c r="H21" s="4"/>
      <c r="I21" s="5"/>
      <c r="J21" s="6"/>
      <c r="K21" s="32" t="s">
        <v>18</v>
      </c>
      <c r="L21" s="25">
        <f t="shared" si="2"/>
        <v>6</v>
      </c>
      <c r="M21" s="12"/>
      <c r="N21" s="6"/>
      <c r="O21" s="7"/>
      <c r="P21" s="4"/>
      <c r="Q21" s="4"/>
      <c r="R21" s="4"/>
      <c r="S21" s="4"/>
      <c r="T21" s="4"/>
      <c r="U21" s="4"/>
      <c r="V21" s="4"/>
      <c r="W21" s="4"/>
      <c r="X21" s="4"/>
      <c r="Y21" s="4"/>
      <c r="Z21" s="4"/>
    </row>
    <row r="22" ht="15.75" customHeight="1">
      <c r="A22" s="5"/>
      <c r="B22" s="6"/>
      <c r="C22" s="12" t="s">
        <v>19</v>
      </c>
      <c r="D22" s="29">
        <v>450.0</v>
      </c>
      <c r="E22" s="15"/>
      <c r="F22" s="6"/>
      <c r="G22" s="7"/>
      <c r="H22" s="4"/>
      <c r="I22" s="5"/>
      <c r="J22" s="6"/>
      <c r="K22" s="17" t="s">
        <v>20</v>
      </c>
      <c r="L22" s="33">
        <f>D19</f>
        <v>156000</v>
      </c>
      <c r="M22" s="12"/>
      <c r="N22" s="6"/>
      <c r="O22" s="7"/>
      <c r="P22" s="4"/>
      <c r="Q22" s="4"/>
      <c r="R22" s="4"/>
      <c r="S22" s="4"/>
      <c r="T22" s="4"/>
      <c r="U22" s="4"/>
      <c r="V22" s="4"/>
      <c r="W22" s="4"/>
      <c r="X22" s="4"/>
      <c r="Y22" s="4"/>
      <c r="Z22" s="4"/>
    </row>
    <row r="23" ht="15.75" customHeight="1">
      <c r="A23" s="5"/>
      <c r="B23" s="6"/>
      <c r="C23" s="17" t="s">
        <v>21</v>
      </c>
      <c r="D23" s="34">
        <f>SUM((D20-D22)/D22)</f>
        <v>2079</v>
      </c>
      <c r="E23" s="15"/>
      <c r="F23" s="6"/>
      <c r="G23" s="7"/>
      <c r="H23" s="4"/>
      <c r="I23" s="5"/>
      <c r="J23" s="6"/>
      <c r="K23" s="17" t="s">
        <v>22</v>
      </c>
      <c r="L23" s="33">
        <f>SUM(L21*L22)</f>
        <v>936000</v>
      </c>
      <c r="M23" s="12"/>
      <c r="N23" s="6"/>
      <c r="O23" s="7"/>
      <c r="P23" s="4"/>
      <c r="Q23" s="4"/>
      <c r="R23" s="4"/>
      <c r="S23" s="4"/>
      <c r="T23" s="4"/>
      <c r="U23" s="4"/>
      <c r="V23" s="4"/>
      <c r="W23" s="4"/>
      <c r="X23" s="4"/>
      <c r="Y23" s="4"/>
      <c r="Z23" s="4"/>
    </row>
    <row r="24" ht="15.75" customHeight="1">
      <c r="A24" s="5"/>
      <c r="B24" s="6"/>
      <c r="C24" s="17"/>
      <c r="D24" s="34"/>
      <c r="E24" s="35"/>
      <c r="F24" s="6"/>
      <c r="G24" s="7"/>
      <c r="H24" s="4"/>
      <c r="I24" s="5"/>
      <c r="J24" s="6"/>
      <c r="K24" s="17" t="s">
        <v>23</v>
      </c>
      <c r="L24" s="33">
        <f t="shared" ref="L24:L25" si="3">D22</f>
        <v>450</v>
      </c>
      <c r="M24" s="12"/>
      <c r="N24" s="6"/>
      <c r="O24" s="7"/>
      <c r="P24" s="4"/>
      <c r="Q24" s="4"/>
      <c r="R24" s="4"/>
      <c r="S24" s="4"/>
      <c r="T24" s="4"/>
      <c r="U24" s="4"/>
      <c r="V24" s="4"/>
      <c r="W24" s="4"/>
      <c r="X24" s="4"/>
      <c r="Y24" s="4"/>
      <c r="Z24" s="4"/>
    </row>
    <row r="25" ht="15.75" customHeight="1">
      <c r="A25" s="5"/>
      <c r="B25" s="6"/>
      <c r="C25" s="26" t="s">
        <v>24</v>
      </c>
      <c r="D25" s="33">
        <f>D23</f>
        <v>2079</v>
      </c>
      <c r="E25" s="35" t="s">
        <v>25</v>
      </c>
      <c r="F25" s="6"/>
      <c r="G25" s="7"/>
      <c r="H25" s="4"/>
      <c r="I25" s="5"/>
      <c r="J25" s="6"/>
      <c r="K25" s="17" t="s">
        <v>26</v>
      </c>
      <c r="L25" s="36">
        <f t="shared" si="3"/>
        <v>2079</v>
      </c>
      <c r="M25" s="12"/>
      <c r="N25" s="6"/>
      <c r="O25" s="7"/>
      <c r="P25" s="4"/>
      <c r="Q25" s="4"/>
      <c r="R25" s="4"/>
      <c r="S25" s="4"/>
      <c r="T25" s="4"/>
      <c r="U25" s="4"/>
      <c r="V25" s="4"/>
      <c r="W25" s="4"/>
      <c r="X25" s="4"/>
      <c r="Y25" s="4"/>
      <c r="Z25" s="4"/>
    </row>
    <row r="26" ht="15.75" customHeight="1">
      <c r="A26" s="5"/>
      <c r="B26" s="6"/>
      <c r="C26" s="6"/>
      <c r="D26" s="6"/>
      <c r="E26" s="6"/>
      <c r="F26" s="6"/>
      <c r="G26" s="7"/>
      <c r="H26" s="4"/>
      <c r="I26" s="5"/>
      <c r="J26" s="6"/>
      <c r="K26" s="6"/>
      <c r="L26" s="6"/>
      <c r="M26" s="6"/>
      <c r="N26" s="6"/>
      <c r="O26" s="7"/>
      <c r="P26" s="4"/>
      <c r="Q26" s="4"/>
      <c r="R26" s="4"/>
      <c r="S26" s="4"/>
      <c r="T26" s="4"/>
      <c r="U26" s="4"/>
      <c r="V26" s="4"/>
      <c r="W26" s="4"/>
      <c r="X26" s="4"/>
      <c r="Y26" s="4"/>
      <c r="Z26" s="4"/>
    </row>
    <row r="27" ht="15.75" customHeight="1">
      <c r="A27" s="37"/>
      <c r="B27" s="38"/>
      <c r="C27" s="38"/>
      <c r="D27" s="38"/>
      <c r="E27" s="38"/>
      <c r="F27" s="38"/>
      <c r="G27" s="39"/>
      <c r="H27" s="4"/>
      <c r="I27" s="37"/>
      <c r="J27" s="38"/>
      <c r="K27" s="38"/>
      <c r="L27" s="38"/>
      <c r="M27" s="38"/>
      <c r="N27" s="38"/>
      <c r="O27" s="39"/>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C4:E4"/>
  </mergeCells>
  <printOptions/>
  <pageMargins bottom="1.0" footer="0.0" header="0.0" left="0.75" right="0.75" top="1.0"/>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67"/>
    <col customWidth="1" min="3" max="3" width="60.0"/>
    <col customWidth="1" min="4" max="4" width="18.0"/>
    <col customWidth="1" min="5" max="5" width="18.78"/>
    <col customWidth="1" min="6" max="7" width="2.67"/>
    <col customWidth="1" min="8" max="8" width="6.0"/>
    <col customWidth="1" min="9" max="10" width="2.67"/>
    <col customWidth="1" min="11" max="11" width="30.78"/>
    <col customWidth="1" min="12" max="13" width="17.11"/>
    <col customWidth="1" min="14" max="15" width="2.67"/>
    <col customWidth="1" min="16" max="26" width="10.56"/>
  </cols>
  <sheetData>
    <row r="1" ht="15.75" customHeight="1">
      <c r="A1" s="1"/>
      <c r="B1" s="2"/>
      <c r="C1" s="2"/>
      <c r="D1" s="2"/>
      <c r="E1" s="2"/>
      <c r="F1" s="2"/>
      <c r="G1" s="3"/>
      <c r="H1" s="4"/>
      <c r="I1" s="4"/>
      <c r="J1" s="4"/>
      <c r="K1" s="4"/>
      <c r="L1" s="4"/>
      <c r="M1" s="4"/>
      <c r="N1" s="4"/>
      <c r="O1" s="4"/>
      <c r="P1" s="4"/>
      <c r="Q1" s="4"/>
      <c r="R1" s="4"/>
      <c r="S1" s="4"/>
      <c r="T1" s="4"/>
      <c r="U1" s="4"/>
      <c r="V1" s="4"/>
      <c r="W1" s="4"/>
      <c r="X1" s="4"/>
      <c r="Y1" s="4"/>
      <c r="Z1" s="4"/>
    </row>
    <row r="2" ht="15.75" customHeight="1">
      <c r="A2" s="5"/>
      <c r="B2" s="6"/>
      <c r="C2" s="6"/>
      <c r="D2" s="6"/>
      <c r="E2" s="6"/>
      <c r="F2" s="6"/>
      <c r="G2" s="7"/>
      <c r="H2" s="4"/>
      <c r="I2" s="4"/>
      <c r="J2" s="4"/>
      <c r="K2" s="4"/>
      <c r="L2" s="4"/>
      <c r="M2" s="4"/>
      <c r="N2" s="4"/>
      <c r="O2" s="4"/>
      <c r="P2" s="4"/>
      <c r="Q2" s="4"/>
      <c r="R2" s="4"/>
      <c r="S2" s="4"/>
      <c r="T2" s="4"/>
      <c r="U2" s="4"/>
      <c r="V2" s="4"/>
      <c r="W2" s="4"/>
      <c r="X2" s="4"/>
      <c r="Y2" s="4"/>
      <c r="Z2" s="4"/>
    </row>
    <row r="3" ht="15.75" customHeight="1">
      <c r="A3" s="5"/>
      <c r="B3" s="6"/>
      <c r="C3" s="8" t="s">
        <v>27</v>
      </c>
      <c r="D3" s="8"/>
      <c r="E3" s="6"/>
      <c r="F3" s="6"/>
      <c r="G3" s="7"/>
      <c r="H3" s="4"/>
      <c r="I3" s="4"/>
      <c r="J3" s="4"/>
      <c r="K3" s="4"/>
      <c r="L3" s="4"/>
      <c r="M3" s="4"/>
      <c r="N3" s="4"/>
      <c r="O3" s="4"/>
      <c r="P3" s="4"/>
      <c r="Q3" s="4"/>
      <c r="R3" s="4"/>
      <c r="S3" s="4"/>
      <c r="T3" s="4"/>
      <c r="U3" s="4"/>
      <c r="V3" s="4"/>
      <c r="W3" s="4"/>
      <c r="X3" s="4"/>
      <c r="Y3" s="4"/>
      <c r="Z3" s="4"/>
    </row>
    <row r="4" ht="46.5" customHeight="1">
      <c r="A4" s="5"/>
      <c r="B4" s="6"/>
      <c r="C4" s="9" t="s">
        <v>28</v>
      </c>
      <c r="D4" s="10"/>
      <c r="E4" s="11"/>
      <c r="F4" s="40"/>
      <c r="G4" s="41"/>
      <c r="H4" s="42"/>
      <c r="I4" s="42"/>
      <c r="J4" s="42"/>
      <c r="K4" s="42"/>
      <c r="L4" s="4"/>
      <c r="M4" s="4"/>
      <c r="N4" s="4"/>
      <c r="O4" s="4"/>
      <c r="P4" s="4"/>
      <c r="Q4" s="4"/>
      <c r="R4" s="4"/>
      <c r="S4" s="4"/>
      <c r="T4" s="4"/>
      <c r="U4" s="4"/>
      <c r="V4" s="4"/>
      <c r="W4" s="4"/>
      <c r="X4" s="4"/>
      <c r="Y4" s="4"/>
      <c r="Z4" s="4"/>
    </row>
    <row r="5" ht="15.75" customHeight="1">
      <c r="A5" s="5"/>
      <c r="B5" s="6"/>
      <c r="C5" s="6"/>
      <c r="D5" s="6"/>
      <c r="E5" s="6"/>
      <c r="F5" s="6"/>
      <c r="G5" s="7"/>
      <c r="H5" s="4"/>
      <c r="I5" s="4"/>
      <c r="J5" s="4"/>
      <c r="K5" s="4"/>
      <c r="L5" s="21"/>
      <c r="M5" s="21"/>
      <c r="N5" s="4"/>
      <c r="O5" s="4"/>
      <c r="P5" s="4"/>
      <c r="Q5" s="4"/>
      <c r="R5" s="4"/>
      <c r="S5" s="4"/>
      <c r="T5" s="4"/>
      <c r="U5" s="4"/>
      <c r="V5" s="4"/>
      <c r="W5" s="4"/>
      <c r="X5" s="4"/>
      <c r="Y5" s="4"/>
      <c r="Z5" s="4"/>
    </row>
    <row r="6" ht="15.75" customHeight="1">
      <c r="A6" s="5"/>
      <c r="B6" s="6"/>
      <c r="C6" s="43" t="s">
        <v>2</v>
      </c>
      <c r="D6" s="44">
        <v>3969.0</v>
      </c>
      <c r="E6" s="45"/>
      <c r="F6" s="6"/>
      <c r="G6" s="7"/>
      <c r="H6" s="4"/>
      <c r="I6" s="4"/>
      <c r="J6" s="4"/>
      <c r="K6" s="4"/>
      <c r="L6" s="4"/>
      <c r="M6" s="4"/>
      <c r="N6" s="4"/>
      <c r="O6" s="4"/>
      <c r="P6" s="4"/>
      <c r="Q6" s="4"/>
      <c r="R6" s="4"/>
      <c r="S6" s="4"/>
      <c r="T6" s="4"/>
      <c r="U6" s="4"/>
      <c r="V6" s="4"/>
      <c r="W6" s="4"/>
      <c r="X6" s="4"/>
      <c r="Y6" s="4"/>
      <c r="Z6" s="4"/>
    </row>
    <row r="7" ht="15.75" customHeight="1">
      <c r="A7" s="5"/>
      <c r="B7" s="6"/>
      <c r="C7" s="12" t="s">
        <v>3</v>
      </c>
      <c r="D7" s="46">
        <v>1000.0</v>
      </c>
      <c r="E7" s="15"/>
      <c r="F7" s="6"/>
      <c r="G7" s="7"/>
      <c r="H7" s="4"/>
      <c r="I7" s="4"/>
      <c r="J7" s="4"/>
      <c r="K7" s="4"/>
      <c r="L7" s="4"/>
      <c r="M7" s="4"/>
      <c r="N7" s="4"/>
      <c r="O7" s="4"/>
      <c r="P7" s="4"/>
      <c r="Q7" s="4"/>
      <c r="R7" s="4"/>
      <c r="S7" s="4"/>
      <c r="T7" s="4"/>
      <c r="U7" s="4"/>
      <c r="V7" s="4"/>
      <c r="W7" s="4"/>
      <c r="X7" s="4"/>
      <c r="Y7" s="4"/>
      <c r="Z7" s="4"/>
    </row>
    <row r="8" ht="15.75" customHeight="1">
      <c r="A8" s="5"/>
      <c r="B8" s="6"/>
      <c r="C8" s="47" t="s">
        <v>4</v>
      </c>
      <c r="D8" s="48">
        <f>SUM(D7/D6)</f>
        <v>0.2519526329</v>
      </c>
      <c r="E8" s="15"/>
      <c r="F8" s="6"/>
      <c r="G8" s="7"/>
      <c r="H8" s="4"/>
      <c r="I8" s="4"/>
      <c r="J8" s="4"/>
      <c r="K8" s="4"/>
      <c r="L8" s="4"/>
      <c r="M8" s="4"/>
      <c r="N8" s="4"/>
      <c r="O8" s="4"/>
      <c r="P8" s="4"/>
      <c r="Q8" s="4"/>
      <c r="R8" s="4"/>
      <c r="S8" s="4"/>
      <c r="T8" s="4"/>
      <c r="U8" s="4"/>
      <c r="V8" s="4"/>
      <c r="W8" s="4"/>
      <c r="X8" s="4"/>
      <c r="Y8" s="4"/>
      <c r="Z8" s="4"/>
    </row>
    <row r="9" ht="15.75" customHeight="1">
      <c r="A9" s="5"/>
      <c r="B9" s="6"/>
      <c r="C9" s="12"/>
      <c r="D9" s="22"/>
      <c r="E9" s="15"/>
      <c r="F9" s="6"/>
      <c r="G9" s="7"/>
      <c r="H9" s="4"/>
      <c r="I9" s="4"/>
      <c r="J9" s="4"/>
      <c r="K9" s="4"/>
      <c r="L9" s="4"/>
      <c r="M9" s="4"/>
      <c r="N9" s="4"/>
      <c r="O9" s="4"/>
      <c r="P9" s="4"/>
      <c r="Q9" s="4"/>
      <c r="R9" s="4"/>
      <c r="S9" s="4"/>
      <c r="T9" s="4"/>
      <c r="U9" s="4"/>
      <c r="V9" s="4"/>
      <c r="W9" s="4"/>
      <c r="X9" s="4"/>
      <c r="Y9" s="4"/>
      <c r="Z9" s="4"/>
    </row>
    <row r="10" ht="15.75" customHeight="1">
      <c r="A10" s="5"/>
      <c r="B10" s="6"/>
      <c r="C10" s="43" t="s">
        <v>5</v>
      </c>
      <c r="D10" s="49">
        <f>D7*D11</f>
        <v>777.78</v>
      </c>
      <c r="E10" s="50"/>
      <c r="F10" s="51"/>
      <c r="G10" s="52"/>
      <c r="H10" s="53"/>
      <c r="I10" s="53"/>
      <c r="J10" s="53"/>
      <c r="K10" s="4"/>
      <c r="L10" s="4"/>
      <c r="M10" s="4"/>
      <c r="N10" s="4"/>
      <c r="O10" s="4"/>
      <c r="P10" s="4"/>
      <c r="Q10" s="4"/>
      <c r="R10" s="4"/>
      <c r="S10" s="4"/>
      <c r="T10" s="4"/>
      <c r="U10" s="4"/>
      <c r="V10" s="4"/>
      <c r="W10" s="4"/>
      <c r="X10" s="4"/>
      <c r="Y10" s="4"/>
      <c r="Z10" s="4"/>
    </row>
    <row r="11" ht="15.75" customHeight="1">
      <c r="A11" s="5"/>
      <c r="B11" s="6"/>
      <c r="C11" s="17" t="s">
        <v>6</v>
      </c>
      <c r="D11" s="18">
        <v>0.77778</v>
      </c>
      <c r="E11" s="15"/>
      <c r="F11" s="6"/>
      <c r="G11" s="7"/>
      <c r="H11" s="4"/>
      <c r="I11" s="4"/>
      <c r="J11" s="4"/>
      <c r="K11" s="4"/>
      <c r="L11" s="4"/>
      <c r="M11" s="4"/>
      <c r="N11" s="4"/>
      <c r="O11" s="4"/>
      <c r="P11" s="4"/>
      <c r="Q11" s="4"/>
      <c r="R11" s="4"/>
      <c r="S11" s="4"/>
      <c r="T11" s="4"/>
      <c r="U11" s="4"/>
      <c r="V11" s="4"/>
      <c r="W11" s="4"/>
      <c r="X11" s="4"/>
      <c r="Y11" s="4"/>
      <c r="Z11" s="4"/>
    </row>
    <row r="12" ht="15.75" customHeight="1">
      <c r="A12" s="5"/>
      <c r="B12" s="6"/>
      <c r="C12" s="43"/>
      <c r="D12" s="44"/>
      <c r="E12" s="15"/>
      <c r="F12" s="6"/>
      <c r="G12" s="7"/>
      <c r="H12" s="4"/>
      <c r="I12" s="4"/>
      <c r="J12" s="4"/>
      <c r="K12" s="4"/>
      <c r="L12" s="4"/>
      <c r="M12" s="4"/>
      <c r="N12" s="4"/>
      <c r="O12" s="4"/>
      <c r="P12" s="4"/>
      <c r="Q12" s="4"/>
      <c r="R12" s="4"/>
      <c r="S12" s="4"/>
      <c r="T12" s="4"/>
      <c r="U12" s="4"/>
      <c r="V12" s="4"/>
      <c r="W12" s="4"/>
      <c r="X12" s="4"/>
      <c r="Y12" s="4"/>
      <c r="Z12" s="4"/>
    </row>
    <row r="13" ht="15.75" customHeight="1">
      <c r="A13" s="5"/>
      <c r="B13" s="6"/>
      <c r="C13" s="23" t="s">
        <v>7</v>
      </c>
      <c r="D13" s="54">
        <f>D10*D14</f>
        <v>666.6663492</v>
      </c>
      <c r="E13" s="15"/>
      <c r="F13" s="6"/>
      <c r="G13" s="7"/>
      <c r="H13" s="4"/>
      <c r="I13" s="4"/>
      <c r="J13" s="4"/>
      <c r="K13" s="4"/>
      <c r="L13" s="4"/>
      <c r="M13" s="4"/>
      <c r="N13" s="4"/>
      <c r="O13" s="4"/>
      <c r="P13" s="4"/>
      <c r="Q13" s="4"/>
      <c r="R13" s="4"/>
      <c r="S13" s="4"/>
      <c r="T13" s="4"/>
      <c r="U13" s="4"/>
      <c r="V13" s="4"/>
      <c r="W13" s="4"/>
      <c r="X13" s="4"/>
      <c r="Y13" s="4"/>
      <c r="Z13" s="4"/>
    </row>
    <row r="14" ht="15.75" customHeight="1">
      <c r="A14" s="5"/>
      <c r="B14" s="6"/>
      <c r="C14" s="47" t="s">
        <v>8</v>
      </c>
      <c r="D14" s="48">
        <v>0.85714</v>
      </c>
      <c r="E14" s="15"/>
      <c r="F14" s="6"/>
      <c r="G14" s="7"/>
      <c r="H14" s="4"/>
      <c r="I14" s="1"/>
      <c r="J14" s="2"/>
      <c r="K14" s="2"/>
      <c r="L14" s="2"/>
      <c r="M14" s="2"/>
      <c r="N14" s="2"/>
      <c r="O14" s="3"/>
      <c r="P14" s="4"/>
      <c r="Q14" s="4"/>
      <c r="R14" s="4"/>
      <c r="S14" s="4"/>
      <c r="T14" s="4"/>
      <c r="U14" s="4"/>
      <c r="V14" s="4"/>
      <c r="W14" s="4"/>
      <c r="X14" s="4"/>
      <c r="Y14" s="4"/>
      <c r="Z14" s="4"/>
    </row>
    <row r="15" ht="15.75" customHeight="1">
      <c r="A15" s="5"/>
      <c r="B15" s="6"/>
      <c r="C15" s="12"/>
      <c r="D15" s="22"/>
      <c r="E15" s="15"/>
      <c r="F15" s="6"/>
      <c r="G15" s="7"/>
      <c r="H15" s="4"/>
      <c r="I15" s="5"/>
      <c r="J15" s="6"/>
      <c r="K15" s="6"/>
      <c r="L15" s="6"/>
      <c r="M15" s="6"/>
      <c r="N15" s="6"/>
      <c r="O15" s="7"/>
      <c r="P15" s="4"/>
      <c r="Q15" s="4"/>
      <c r="R15" s="4"/>
      <c r="S15" s="4"/>
      <c r="T15" s="4"/>
      <c r="U15" s="4"/>
      <c r="V15" s="4"/>
      <c r="W15" s="4"/>
      <c r="X15" s="4"/>
      <c r="Y15" s="4"/>
      <c r="Z15" s="4"/>
    </row>
    <row r="16" ht="15.75" customHeight="1">
      <c r="A16" s="5"/>
      <c r="B16" s="6"/>
      <c r="C16" s="43" t="s">
        <v>10</v>
      </c>
      <c r="D16" s="49">
        <f>D13*D17</f>
        <v>222.2198942</v>
      </c>
      <c r="E16" s="15"/>
      <c r="F16" s="6"/>
      <c r="G16" s="7"/>
      <c r="H16" s="4"/>
      <c r="I16" s="5"/>
      <c r="J16" s="6"/>
      <c r="K16" s="8" t="s">
        <v>29</v>
      </c>
      <c r="L16" s="6"/>
      <c r="M16" s="6"/>
      <c r="N16" s="6"/>
      <c r="O16" s="7"/>
      <c r="P16" s="4"/>
      <c r="Q16" s="4"/>
      <c r="R16" s="4"/>
      <c r="S16" s="4"/>
      <c r="T16" s="4"/>
      <c r="U16" s="4"/>
      <c r="V16" s="4"/>
      <c r="W16" s="4"/>
      <c r="X16" s="4"/>
      <c r="Y16" s="4"/>
      <c r="Z16" s="4"/>
    </row>
    <row r="17" ht="15.75" customHeight="1">
      <c r="A17" s="5"/>
      <c r="B17" s="6"/>
      <c r="C17" s="17" t="s">
        <v>11</v>
      </c>
      <c r="D17" s="18">
        <v>0.33333</v>
      </c>
      <c r="E17" s="15"/>
      <c r="F17" s="6"/>
      <c r="G17" s="7"/>
      <c r="H17" s="4"/>
      <c r="I17" s="5"/>
      <c r="J17" s="6"/>
      <c r="K17" s="43" t="s">
        <v>12</v>
      </c>
      <c r="L17" s="55">
        <f t="shared" ref="L17:L18" si="1">D6</f>
        <v>3969</v>
      </c>
      <c r="M17" s="43"/>
      <c r="N17" s="6"/>
      <c r="O17" s="7"/>
      <c r="P17" s="4"/>
      <c r="Q17" s="4"/>
      <c r="R17" s="4"/>
      <c r="S17" s="4"/>
      <c r="T17" s="4"/>
      <c r="U17" s="4"/>
      <c r="V17" s="4"/>
      <c r="W17" s="4"/>
      <c r="X17" s="4"/>
      <c r="Y17" s="4"/>
      <c r="Z17" s="4"/>
    </row>
    <row r="18" ht="15.75" customHeight="1">
      <c r="A18" s="5"/>
      <c r="B18" s="6"/>
      <c r="C18" s="43"/>
      <c r="D18" s="44"/>
      <c r="E18" s="15"/>
      <c r="F18" s="6"/>
      <c r="G18" s="7"/>
      <c r="H18" s="4"/>
      <c r="I18" s="5"/>
      <c r="J18" s="6"/>
      <c r="K18" s="12" t="s">
        <v>13</v>
      </c>
      <c r="L18" s="25">
        <f t="shared" si="1"/>
        <v>1000</v>
      </c>
      <c r="M18" s="28">
        <f>D11</f>
        <v>0.77778</v>
      </c>
      <c r="N18" s="6"/>
      <c r="O18" s="7"/>
      <c r="P18" s="4"/>
      <c r="Q18" s="4"/>
      <c r="R18" s="4"/>
      <c r="S18" s="4"/>
      <c r="T18" s="4"/>
      <c r="U18" s="4"/>
      <c r="V18" s="4"/>
      <c r="W18" s="4"/>
      <c r="X18" s="4"/>
      <c r="Y18" s="4"/>
      <c r="Z18" s="4"/>
    </row>
    <row r="19" ht="15.75" customHeight="1">
      <c r="A19" s="5"/>
      <c r="B19" s="6"/>
      <c r="C19" s="12" t="s">
        <v>14</v>
      </c>
      <c r="D19" s="30">
        <v>325.0</v>
      </c>
      <c r="E19" s="15"/>
      <c r="F19" s="6"/>
      <c r="G19" s="7"/>
      <c r="H19" s="4"/>
      <c r="I19" s="5"/>
      <c r="J19" s="6"/>
      <c r="K19" s="43" t="s">
        <v>15</v>
      </c>
      <c r="L19" s="55">
        <f>D10</f>
        <v>777.78</v>
      </c>
      <c r="M19" s="56">
        <f>D14</f>
        <v>0.85714</v>
      </c>
      <c r="N19" s="6"/>
      <c r="O19" s="7"/>
      <c r="P19" s="4"/>
      <c r="Q19" s="4"/>
      <c r="R19" s="4"/>
      <c r="S19" s="4"/>
      <c r="T19" s="4"/>
      <c r="U19" s="4"/>
      <c r="V19" s="4"/>
      <c r="W19" s="4"/>
      <c r="X19" s="4"/>
      <c r="Y19" s="4"/>
      <c r="Z19" s="4"/>
    </row>
    <row r="20" ht="15.75" customHeight="1">
      <c r="A20" s="5"/>
      <c r="B20" s="6"/>
      <c r="C20" s="47" t="s">
        <v>16</v>
      </c>
      <c r="D20" s="57">
        <f>SUM(D19*D16)</f>
        <v>72221.46561</v>
      </c>
      <c r="E20" s="15"/>
      <c r="F20" s="6"/>
      <c r="G20" s="7"/>
      <c r="H20" s="4"/>
      <c r="I20" s="5"/>
      <c r="J20" s="6"/>
      <c r="K20" s="12" t="s">
        <v>17</v>
      </c>
      <c r="L20" s="25">
        <f>D13</f>
        <v>666.6663492</v>
      </c>
      <c r="M20" s="31">
        <f>D17</f>
        <v>0.33333</v>
      </c>
      <c r="N20" s="6"/>
      <c r="O20" s="7"/>
      <c r="P20" s="4"/>
      <c r="Q20" s="4"/>
      <c r="R20" s="4"/>
      <c r="S20" s="4"/>
      <c r="T20" s="4"/>
      <c r="U20" s="4"/>
      <c r="V20" s="4"/>
      <c r="W20" s="4"/>
      <c r="X20" s="4"/>
      <c r="Y20" s="4"/>
      <c r="Z20" s="4"/>
    </row>
    <row r="21" ht="15.75" customHeight="1">
      <c r="A21" s="5"/>
      <c r="B21" s="6"/>
      <c r="C21" s="12"/>
      <c r="D21" s="22"/>
      <c r="E21" s="15"/>
      <c r="F21" s="6"/>
      <c r="G21" s="7"/>
      <c r="H21" s="4"/>
      <c r="I21" s="5"/>
      <c r="J21" s="6"/>
      <c r="K21" s="58" t="s">
        <v>18</v>
      </c>
      <c r="L21" s="55">
        <f>D16</f>
        <v>222.2198942</v>
      </c>
      <c r="M21" s="59"/>
      <c r="N21" s="6"/>
      <c r="O21" s="7"/>
      <c r="P21" s="4"/>
      <c r="Q21" s="4"/>
      <c r="R21" s="4"/>
      <c r="S21" s="4"/>
      <c r="T21" s="4"/>
      <c r="U21" s="4"/>
      <c r="V21" s="4"/>
      <c r="W21" s="4"/>
      <c r="X21" s="4"/>
      <c r="Y21" s="4"/>
      <c r="Z21" s="4"/>
    </row>
    <row r="22" ht="15.75" customHeight="1">
      <c r="A22" s="5"/>
      <c r="B22" s="6"/>
      <c r="C22" s="43" t="s">
        <v>19</v>
      </c>
      <c r="D22" s="57">
        <v>2100.0</v>
      </c>
      <c r="E22" s="15"/>
      <c r="F22" s="6"/>
      <c r="G22" s="7"/>
      <c r="H22" s="4"/>
      <c r="I22" s="5"/>
      <c r="J22" s="6"/>
      <c r="K22" s="17" t="s">
        <v>20</v>
      </c>
      <c r="L22" s="33">
        <f t="shared" ref="L22:L23" si="2">D19</f>
        <v>325</v>
      </c>
      <c r="M22" s="12"/>
      <c r="N22" s="6"/>
      <c r="O22" s="7"/>
      <c r="P22" s="4"/>
      <c r="Q22" s="4"/>
      <c r="R22" s="4"/>
      <c r="S22" s="4"/>
      <c r="T22" s="4"/>
      <c r="U22" s="4"/>
      <c r="V22" s="4"/>
      <c r="W22" s="4"/>
      <c r="X22" s="4"/>
      <c r="Y22" s="4"/>
      <c r="Z22" s="4"/>
    </row>
    <row r="23" ht="15.75" customHeight="1">
      <c r="A23" s="5"/>
      <c r="B23" s="6"/>
      <c r="C23" s="17" t="s">
        <v>21</v>
      </c>
      <c r="D23" s="34">
        <f>SUM((D20-D22)/D22)</f>
        <v>33.3911741</v>
      </c>
      <c r="E23" s="15"/>
      <c r="F23" s="6"/>
      <c r="G23" s="7"/>
      <c r="H23" s="4"/>
      <c r="I23" s="5"/>
      <c r="J23" s="6"/>
      <c r="K23" s="47" t="s">
        <v>22</v>
      </c>
      <c r="L23" s="60">
        <f t="shared" si="2"/>
        <v>72221.46561</v>
      </c>
      <c r="M23" s="43"/>
      <c r="N23" s="6"/>
      <c r="O23" s="7"/>
      <c r="P23" s="4"/>
      <c r="Q23" s="4"/>
      <c r="R23" s="4"/>
      <c r="S23" s="4"/>
      <c r="T23" s="4"/>
      <c r="U23" s="4"/>
      <c r="V23" s="4"/>
      <c r="W23" s="4"/>
      <c r="X23" s="4"/>
      <c r="Y23" s="4"/>
      <c r="Z23" s="4"/>
    </row>
    <row r="24" ht="15.75" customHeight="1">
      <c r="A24" s="5"/>
      <c r="B24" s="6"/>
      <c r="C24" s="43"/>
      <c r="D24" s="44"/>
      <c r="E24" s="35"/>
      <c r="F24" s="6"/>
      <c r="G24" s="7"/>
      <c r="H24" s="4"/>
      <c r="I24" s="5"/>
      <c r="J24" s="6"/>
      <c r="K24" s="17" t="s">
        <v>23</v>
      </c>
      <c r="L24" s="33">
        <f t="shared" ref="L24:L25" si="3">D22</f>
        <v>2100</v>
      </c>
      <c r="M24" s="12"/>
      <c r="N24" s="6"/>
      <c r="O24" s="7"/>
      <c r="P24" s="4"/>
      <c r="Q24" s="4"/>
      <c r="R24" s="4"/>
      <c r="S24" s="4"/>
      <c r="T24" s="4"/>
      <c r="U24" s="4"/>
      <c r="V24" s="4"/>
      <c r="W24" s="4"/>
      <c r="X24" s="4"/>
      <c r="Y24" s="4"/>
      <c r="Z24" s="4"/>
    </row>
    <row r="25" ht="15.75" customHeight="1">
      <c r="A25" s="5"/>
      <c r="B25" s="6"/>
      <c r="C25" s="26" t="s">
        <v>24</v>
      </c>
      <c r="D25" s="33">
        <f>D23</f>
        <v>33.3911741</v>
      </c>
      <c r="E25" s="35" t="s">
        <v>25</v>
      </c>
      <c r="F25" s="6"/>
      <c r="G25" s="7"/>
      <c r="H25" s="4"/>
      <c r="I25" s="5"/>
      <c r="J25" s="6"/>
      <c r="K25" s="47" t="s">
        <v>26</v>
      </c>
      <c r="L25" s="61">
        <f t="shared" si="3"/>
        <v>33.3911741</v>
      </c>
      <c r="M25" s="43"/>
      <c r="N25" s="6"/>
      <c r="O25" s="7"/>
      <c r="P25" s="4"/>
      <c r="Q25" s="4"/>
      <c r="R25" s="4"/>
      <c r="S25" s="4"/>
      <c r="T25" s="4"/>
      <c r="U25" s="4"/>
      <c r="V25" s="4"/>
      <c r="W25" s="4"/>
      <c r="X25" s="4"/>
      <c r="Y25" s="4"/>
      <c r="Z25" s="4"/>
    </row>
    <row r="26" ht="15.75" customHeight="1">
      <c r="A26" s="5"/>
      <c r="B26" s="6"/>
      <c r="C26" s="62"/>
      <c r="D26" s="63"/>
      <c r="E26" s="6"/>
      <c r="F26" s="6"/>
      <c r="G26" s="7"/>
      <c r="H26" s="4"/>
      <c r="I26" s="5"/>
      <c r="J26" s="6"/>
      <c r="K26" s="6"/>
      <c r="L26" s="6"/>
      <c r="M26" s="6"/>
      <c r="N26" s="6"/>
      <c r="O26" s="7"/>
      <c r="P26" s="4"/>
      <c r="Q26" s="4"/>
      <c r="R26" s="4"/>
      <c r="S26" s="4"/>
      <c r="T26" s="4"/>
      <c r="U26" s="4"/>
      <c r="V26" s="4"/>
      <c r="W26" s="4"/>
      <c r="X26" s="4"/>
      <c r="Y26" s="4"/>
      <c r="Z26" s="4"/>
    </row>
    <row r="27" ht="15.75" customHeight="1">
      <c r="A27" s="37"/>
      <c r="B27" s="38"/>
      <c r="C27" s="38"/>
      <c r="D27" s="38"/>
      <c r="E27" s="38"/>
      <c r="F27" s="38"/>
      <c r="G27" s="39"/>
      <c r="H27" s="4"/>
      <c r="I27" s="37"/>
      <c r="J27" s="38"/>
      <c r="K27" s="38"/>
      <c r="L27" s="38"/>
      <c r="M27" s="38"/>
      <c r="N27" s="38"/>
      <c r="O27" s="39"/>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C4:E4"/>
  </mergeCells>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67"/>
    <col customWidth="1" min="3" max="3" width="60.0"/>
    <col customWidth="1" min="4" max="4" width="18.0"/>
    <col customWidth="1" min="5" max="5" width="19.0"/>
    <col customWidth="1" min="6" max="7" width="2.67"/>
    <col customWidth="1" min="8" max="8" width="9.44"/>
    <col customWidth="1" min="9" max="10" width="2.67"/>
    <col customWidth="1" min="11" max="11" width="28.11"/>
    <col customWidth="1" min="12" max="12" width="16.67"/>
    <col customWidth="1" min="13" max="13" width="11.78"/>
    <col customWidth="1" min="14" max="15" width="2.67"/>
    <col customWidth="1" min="16" max="26" width="10.56"/>
  </cols>
  <sheetData>
    <row r="1" ht="15.75" customHeight="1">
      <c r="A1" s="1"/>
      <c r="B1" s="2"/>
      <c r="C1" s="2"/>
      <c r="D1" s="2"/>
      <c r="E1" s="2"/>
      <c r="F1" s="2"/>
      <c r="G1" s="3"/>
      <c r="H1" s="4"/>
      <c r="I1" s="4"/>
      <c r="J1" s="4"/>
      <c r="K1" s="4"/>
      <c r="L1" s="4"/>
      <c r="M1" s="4"/>
      <c r="N1" s="4"/>
      <c r="O1" s="4"/>
      <c r="P1" s="4"/>
      <c r="Q1" s="4"/>
      <c r="R1" s="4"/>
      <c r="S1" s="4"/>
      <c r="T1" s="4"/>
      <c r="U1" s="4"/>
      <c r="V1" s="4"/>
      <c r="W1" s="4"/>
      <c r="X1" s="4"/>
      <c r="Y1" s="4"/>
      <c r="Z1" s="4"/>
    </row>
    <row r="2" ht="15.75" customHeight="1">
      <c r="A2" s="5"/>
      <c r="B2" s="6"/>
      <c r="C2" s="6"/>
      <c r="D2" s="6"/>
      <c r="E2" s="6"/>
      <c r="F2" s="6"/>
      <c r="G2" s="7"/>
      <c r="H2" s="4"/>
      <c r="I2" s="4"/>
      <c r="J2" s="4"/>
      <c r="K2" s="4"/>
      <c r="L2" s="4"/>
      <c r="M2" s="4"/>
      <c r="N2" s="4"/>
      <c r="O2" s="4"/>
      <c r="P2" s="4"/>
      <c r="Q2" s="4"/>
      <c r="R2" s="4"/>
      <c r="S2" s="4"/>
      <c r="T2" s="4"/>
      <c r="U2" s="4"/>
      <c r="V2" s="4"/>
      <c r="W2" s="4"/>
      <c r="X2" s="4"/>
      <c r="Y2" s="4"/>
      <c r="Z2" s="4"/>
    </row>
    <row r="3" ht="15.75" customHeight="1">
      <c r="A3" s="5"/>
      <c r="B3" s="6"/>
      <c r="C3" s="8" t="s">
        <v>30</v>
      </c>
      <c r="D3" s="8"/>
      <c r="E3" s="6"/>
      <c r="F3" s="6"/>
      <c r="G3" s="7"/>
      <c r="H3" s="4"/>
      <c r="I3" s="4"/>
      <c r="J3" s="4"/>
      <c r="K3" s="4"/>
      <c r="L3" s="4"/>
      <c r="M3" s="4"/>
      <c r="N3" s="4"/>
      <c r="O3" s="4"/>
      <c r="P3" s="4"/>
      <c r="Q3" s="4"/>
      <c r="R3" s="4"/>
      <c r="S3" s="4"/>
      <c r="T3" s="4"/>
      <c r="U3" s="4"/>
      <c r="V3" s="4"/>
      <c r="W3" s="4"/>
      <c r="X3" s="4"/>
      <c r="Y3" s="4"/>
      <c r="Z3" s="4"/>
    </row>
    <row r="4" ht="30.75" customHeight="1">
      <c r="A4" s="5"/>
      <c r="B4" s="6"/>
      <c r="C4" s="9" t="s">
        <v>31</v>
      </c>
      <c r="D4" s="10"/>
      <c r="E4" s="11"/>
      <c r="F4" s="40"/>
      <c r="G4" s="41"/>
      <c r="H4" s="42"/>
      <c r="I4" s="42"/>
      <c r="J4" s="42"/>
      <c r="K4" s="42"/>
      <c r="L4" s="4"/>
      <c r="M4" s="4"/>
      <c r="N4" s="4"/>
      <c r="O4" s="4"/>
      <c r="P4" s="4"/>
      <c r="Q4" s="4"/>
      <c r="R4" s="4"/>
      <c r="S4" s="4"/>
      <c r="T4" s="4"/>
      <c r="U4" s="4"/>
      <c r="V4" s="4"/>
      <c r="W4" s="4"/>
      <c r="X4" s="4"/>
      <c r="Y4" s="4"/>
      <c r="Z4" s="4"/>
    </row>
    <row r="5" ht="15.75" customHeight="1">
      <c r="A5" s="5"/>
      <c r="B5" s="6"/>
      <c r="C5" s="6"/>
      <c r="D5" s="6"/>
      <c r="E5" s="6"/>
      <c r="F5" s="6"/>
      <c r="G5" s="7"/>
      <c r="H5" s="4"/>
      <c r="I5" s="4"/>
      <c r="J5" s="4"/>
      <c r="K5" s="4"/>
      <c r="L5" s="21"/>
      <c r="M5" s="21"/>
      <c r="N5" s="4"/>
      <c r="O5" s="4"/>
      <c r="P5" s="4"/>
      <c r="Q5" s="4"/>
      <c r="R5" s="4"/>
      <c r="S5" s="4"/>
      <c r="T5" s="4"/>
      <c r="U5" s="4"/>
      <c r="V5" s="4"/>
      <c r="W5" s="4"/>
      <c r="X5" s="4"/>
      <c r="Y5" s="4"/>
      <c r="Z5" s="4"/>
    </row>
    <row r="6" ht="15.75" customHeight="1">
      <c r="A6" s="5"/>
      <c r="B6" s="6"/>
      <c r="C6" s="43" t="s">
        <v>2</v>
      </c>
      <c r="D6" s="43">
        <v>3969.0</v>
      </c>
      <c r="E6" s="45"/>
      <c r="F6" s="6"/>
      <c r="G6" s="7"/>
      <c r="H6" s="4"/>
      <c r="I6" s="4"/>
      <c r="J6" s="4"/>
      <c r="K6" s="4"/>
      <c r="L6" s="4"/>
      <c r="M6" s="4"/>
      <c r="N6" s="4"/>
      <c r="O6" s="4"/>
      <c r="P6" s="4"/>
      <c r="Q6" s="4"/>
      <c r="R6" s="4"/>
      <c r="S6" s="4"/>
      <c r="T6" s="4"/>
      <c r="U6" s="4"/>
      <c r="V6" s="4"/>
      <c r="W6" s="4"/>
      <c r="X6" s="4"/>
      <c r="Y6" s="4"/>
      <c r="Z6" s="4"/>
    </row>
    <row r="7" ht="15.75" customHeight="1">
      <c r="A7" s="5"/>
      <c r="B7" s="6"/>
      <c r="C7" s="12" t="s">
        <v>3</v>
      </c>
      <c r="D7" s="12">
        <v>500.0</v>
      </c>
      <c r="E7" s="15"/>
      <c r="F7" s="6"/>
      <c r="G7" s="7"/>
      <c r="H7" s="4"/>
      <c r="I7" s="4"/>
      <c r="J7" s="4"/>
      <c r="K7" s="4"/>
      <c r="L7" s="4"/>
      <c r="M7" s="4"/>
      <c r="N7" s="4"/>
      <c r="O7" s="4"/>
      <c r="P7" s="4"/>
      <c r="Q7" s="4"/>
      <c r="R7" s="4"/>
      <c r="S7" s="4"/>
      <c r="T7" s="4"/>
      <c r="U7" s="4"/>
      <c r="V7" s="4"/>
      <c r="W7" s="4"/>
      <c r="X7" s="4"/>
      <c r="Y7" s="4"/>
      <c r="Z7" s="4"/>
    </row>
    <row r="8" ht="15.75" customHeight="1">
      <c r="A8" s="5"/>
      <c r="B8" s="6"/>
      <c r="C8" s="47" t="s">
        <v>4</v>
      </c>
      <c r="D8" s="64">
        <f>SUM(D7/D6)</f>
        <v>0.1259763165</v>
      </c>
      <c r="E8" s="15"/>
      <c r="F8" s="6"/>
      <c r="G8" s="7"/>
      <c r="H8" s="4"/>
      <c r="I8" s="4"/>
      <c r="J8" s="4"/>
      <c r="K8" s="4"/>
      <c r="L8" s="4"/>
      <c r="M8" s="4"/>
      <c r="N8" s="4"/>
      <c r="O8" s="4"/>
      <c r="P8" s="4"/>
      <c r="Q8" s="4"/>
      <c r="R8" s="4"/>
      <c r="S8" s="4"/>
      <c r="T8" s="4"/>
      <c r="U8" s="4"/>
      <c r="V8" s="4"/>
      <c r="W8" s="4"/>
      <c r="X8" s="4"/>
      <c r="Y8" s="4"/>
      <c r="Z8" s="4"/>
    </row>
    <row r="9" ht="15.75" customHeight="1">
      <c r="A9" s="5"/>
      <c r="B9" s="6"/>
      <c r="C9" s="12"/>
      <c r="D9" s="12"/>
      <c r="E9" s="15"/>
      <c r="F9" s="6"/>
      <c r="G9" s="7"/>
      <c r="H9" s="4"/>
      <c r="I9" s="4"/>
      <c r="J9" s="4"/>
      <c r="K9" s="4"/>
      <c r="L9" s="4"/>
      <c r="M9" s="4"/>
      <c r="N9" s="4"/>
      <c r="O9" s="4"/>
      <c r="P9" s="4"/>
      <c r="Q9" s="4"/>
      <c r="R9" s="4"/>
      <c r="S9" s="4"/>
      <c r="T9" s="4"/>
      <c r="U9" s="4"/>
      <c r="V9" s="4"/>
      <c r="W9" s="4"/>
      <c r="X9" s="4"/>
      <c r="Y9" s="4"/>
      <c r="Z9" s="4"/>
    </row>
    <row r="10" ht="15.75" customHeight="1">
      <c r="A10" s="5"/>
      <c r="B10" s="6"/>
      <c r="C10" s="43" t="s">
        <v>5</v>
      </c>
      <c r="D10" s="65">
        <v>900.0</v>
      </c>
      <c r="E10" s="50"/>
      <c r="F10" s="51"/>
      <c r="G10" s="52"/>
      <c r="H10" s="53"/>
      <c r="I10" s="53"/>
      <c r="J10" s="53"/>
      <c r="K10" s="4"/>
      <c r="L10" s="4"/>
      <c r="M10" s="4"/>
      <c r="N10" s="4"/>
      <c r="O10" s="4"/>
      <c r="P10" s="4"/>
      <c r="Q10" s="4"/>
      <c r="R10" s="4"/>
      <c r="S10" s="4"/>
      <c r="T10" s="4"/>
      <c r="U10" s="4"/>
      <c r="V10" s="4"/>
      <c r="W10" s="4"/>
      <c r="X10" s="4"/>
      <c r="Y10" s="4"/>
      <c r="Z10" s="4"/>
    </row>
    <row r="11" ht="15.75" customHeight="1">
      <c r="A11" s="5"/>
      <c r="B11" s="6"/>
      <c r="C11" s="17" t="s">
        <v>6</v>
      </c>
      <c r="D11" s="66">
        <v>0.25</v>
      </c>
      <c r="E11" s="15"/>
      <c r="F11" s="6"/>
      <c r="G11" s="7"/>
      <c r="H11" s="4"/>
      <c r="I11" s="4"/>
      <c r="J11" s="4"/>
      <c r="K11" s="4"/>
      <c r="L11" s="4"/>
      <c r="M11" s="4"/>
      <c r="N11" s="4"/>
      <c r="O11" s="4"/>
      <c r="P11" s="4"/>
      <c r="Q11" s="4"/>
      <c r="R11" s="4"/>
      <c r="S11" s="4"/>
      <c r="T11" s="4"/>
      <c r="U11" s="4"/>
      <c r="V11" s="4"/>
      <c r="W11" s="4"/>
      <c r="X11" s="4"/>
      <c r="Y11" s="4"/>
      <c r="Z11" s="4"/>
    </row>
    <row r="12" ht="15.75" customHeight="1">
      <c r="A12" s="5"/>
      <c r="B12" s="6"/>
      <c r="C12" s="43"/>
      <c r="D12" s="43"/>
      <c r="E12" s="15"/>
      <c r="F12" s="6"/>
      <c r="G12" s="7"/>
      <c r="H12" s="4"/>
      <c r="I12" s="4"/>
      <c r="J12" s="4"/>
      <c r="K12" s="4"/>
      <c r="L12" s="4"/>
      <c r="M12" s="4"/>
      <c r="N12" s="4"/>
      <c r="O12" s="4"/>
      <c r="P12" s="4"/>
      <c r="Q12" s="4"/>
      <c r="R12" s="4"/>
      <c r="S12" s="4"/>
      <c r="T12" s="4"/>
      <c r="U12" s="4"/>
      <c r="V12" s="4"/>
      <c r="W12" s="4"/>
      <c r="X12" s="4"/>
      <c r="Y12" s="4"/>
      <c r="Z12" s="4"/>
    </row>
    <row r="13" ht="15.75" customHeight="1">
      <c r="A13" s="5"/>
      <c r="B13" s="6"/>
      <c r="C13" s="23" t="s">
        <v>7</v>
      </c>
      <c r="D13" s="67">
        <f>D10*D14</f>
        <v>771.426</v>
      </c>
      <c r="E13" s="15"/>
      <c r="F13" s="6"/>
      <c r="G13" s="7"/>
      <c r="H13" s="4"/>
      <c r="I13" s="4"/>
      <c r="J13" s="4"/>
      <c r="K13" s="4"/>
      <c r="L13" s="4"/>
      <c r="M13" s="4"/>
      <c r="N13" s="4"/>
      <c r="O13" s="4"/>
      <c r="P13" s="4"/>
      <c r="Q13" s="4"/>
      <c r="R13" s="4"/>
      <c r="S13" s="4"/>
      <c r="T13" s="4"/>
      <c r="U13" s="4"/>
      <c r="V13" s="4"/>
      <c r="W13" s="4"/>
      <c r="X13" s="4"/>
      <c r="Y13" s="4"/>
      <c r="Z13" s="4"/>
    </row>
    <row r="14" ht="15.75" customHeight="1">
      <c r="A14" s="5"/>
      <c r="B14" s="6"/>
      <c r="C14" s="47" t="s">
        <v>8</v>
      </c>
      <c r="D14" s="64">
        <v>0.85714</v>
      </c>
      <c r="E14" s="15"/>
      <c r="F14" s="6"/>
      <c r="G14" s="7"/>
      <c r="H14" s="4"/>
      <c r="I14" s="1"/>
      <c r="J14" s="2"/>
      <c r="K14" s="2"/>
      <c r="L14" s="2"/>
      <c r="M14" s="2"/>
      <c r="N14" s="2"/>
      <c r="O14" s="3"/>
      <c r="P14" s="4"/>
      <c r="Q14" s="4"/>
      <c r="R14" s="4"/>
      <c r="S14" s="4"/>
      <c r="T14" s="4"/>
      <c r="U14" s="4"/>
      <c r="V14" s="4"/>
      <c r="W14" s="4"/>
      <c r="X14" s="4"/>
      <c r="Y14" s="4"/>
      <c r="Z14" s="4"/>
    </row>
    <row r="15" ht="15.75" customHeight="1">
      <c r="A15" s="5"/>
      <c r="B15" s="6"/>
      <c r="C15" s="12"/>
      <c r="D15" s="12"/>
      <c r="E15" s="15"/>
      <c r="F15" s="6"/>
      <c r="G15" s="7"/>
      <c r="H15" s="4"/>
      <c r="I15" s="5"/>
      <c r="J15" s="6"/>
      <c r="K15" s="6"/>
      <c r="L15" s="6"/>
      <c r="M15" s="6"/>
      <c r="N15" s="6"/>
      <c r="O15" s="7"/>
      <c r="P15" s="4"/>
      <c r="Q15" s="4"/>
      <c r="R15" s="4"/>
      <c r="S15" s="4"/>
      <c r="T15" s="4"/>
      <c r="U15" s="4"/>
      <c r="V15" s="4"/>
      <c r="W15" s="4"/>
      <c r="X15" s="4"/>
      <c r="Y15" s="4"/>
      <c r="Z15" s="4"/>
    </row>
    <row r="16" ht="15.75" customHeight="1">
      <c r="A16" s="5"/>
      <c r="B16" s="6"/>
      <c r="C16" s="43" t="s">
        <v>10</v>
      </c>
      <c r="D16" s="68">
        <f>D13*D17</f>
        <v>257.1394286</v>
      </c>
      <c r="E16" s="15"/>
      <c r="F16" s="6"/>
      <c r="G16" s="7"/>
      <c r="H16" s="4"/>
      <c r="I16" s="5"/>
      <c r="J16" s="6"/>
      <c r="K16" s="8" t="s">
        <v>29</v>
      </c>
      <c r="L16" s="6"/>
      <c r="M16" s="6"/>
      <c r="N16" s="6"/>
      <c r="O16" s="7"/>
      <c r="P16" s="4"/>
      <c r="Q16" s="4"/>
      <c r="R16" s="4"/>
      <c r="S16" s="4"/>
      <c r="T16" s="4"/>
      <c r="U16" s="4"/>
      <c r="V16" s="4"/>
      <c r="W16" s="4"/>
      <c r="X16" s="4"/>
      <c r="Y16" s="4"/>
      <c r="Z16" s="4"/>
    </row>
    <row r="17" ht="15.75" customHeight="1">
      <c r="A17" s="5"/>
      <c r="B17" s="6"/>
      <c r="C17" s="17" t="s">
        <v>11</v>
      </c>
      <c r="D17" s="31">
        <v>0.33333</v>
      </c>
      <c r="E17" s="15"/>
      <c r="F17" s="6"/>
      <c r="G17" s="7"/>
      <c r="H17" s="4"/>
      <c r="I17" s="5"/>
      <c r="J17" s="6"/>
      <c r="K17" s="43" t="s">
        <v>12</v>
      </c>
      <c r="L17" s="55">
        <f t="shared" ref="L17:L18" si="1">D6</f>
        <v>3969</v>
      </c>
      <c r="M17" s="43"/>
      <c r="N17" s="6"/>
      <c r="O17" s="7"/>
      <c r="P17" s="4"/>
      <c r="Q17" s="4"/>
      <c r="R17" s="4"/>
      <c r="S17" s="4"/>
      <c r="T17" s="4"/>
      <c r="U17" s="4"/>
      <c r="V17" s="4"/>
      <c r="W17" s="4"/>
      <c r="X17" s="4"/>
      <c r="Y17" s="4"/>
      <c r="Z17" s="4"/>
    </row>
    <row r="18" ht="15.75" customHeight="1">
      <c r="A18" s="5"/>
      <c r="B18" s="6"/>
      <c r="C18" s="43"/>
      <c r="D18" s="43"/>
      <c r="E18" s="15"/>
      <c r="F18" s="6"/>
      <c r="G18" s="7"/>
      <c r="H18" s="4"/>
      <c r="I18" s="5"/>
      <c r="J18" s="6"/>
      <c r="K18" s="12" t="s">
        <v>13</v>
      </c>
      <c r="L18" s="25">
        <f t="shared" si="1"/>
        <v>500</v>
      </c>
      <c r="M18" s="28">
        <f>D11</f>
        <v>0.25</v>
      </c>
      <c r="N18" s="6"/>
      <c r="O18" s="7"/>
      <c r="P18" s="4"/>
      <c r="Q18" s="4"/>
      <c r="R18" s="4"/>
      <c r="S18" s="4"/>
      <c r="T18" s="4"/>
      <c r="U18" s="4"/>
      <c r="V18" s="4"/>
      <c r="W18" s="4"/>
      <c r="X18" s="4"/>
      <c r="Y18" s="4"/>
      <c r="Z18" s="4"/>
    </row>
    <row r="19" ht="15.75" customHeight="1">
      <c r="A19" s="5"/>
      <c r="B19" s="6"/>
      <c r="C19" s="12" t="s">
        <v>14</v>
      </c>
      <c r="D19" s="33">
        <v>4500.0</v>
      </c>
      <c r="E19" s="15"/>
      <c r="F19" s="6"/>
      <c r="G19" s="7"/>
      <c r="H19" s="4"/>
      <c r="I19" s="5"/>
      <c r="J19" s="6"/>
      <c r="K19" s="43" t="s">
        <v>15</v>
      </c>
      <c r="L19" s="55">
        <f>SUM(L18*M18)</f>
        <v>125</v>
      </c>
      <c r="M19" s="56">
        <f>D14</f>
        <v>0.85714</v>
      </c>
      <c r="N19" s="6"/>
      <c r="O19" s="7"/>
      <c r="P19" s="4"/>
      <c r="Q19" s="4"/>
      <c r="R19" s="4"/>
      <c r="S19" s="4"/>
      <c r="T19" s="4"/>
      <c r="U19" s="4"/>
      <c r="V19" s="4"/>
      <c r="W19" s="4"/>
      <c r="X19" s="4"/>
      <c r="Y19" s="4"/>
      <c r="Z19" s="4"/>
    </row>
    <row r="20" ht="15.75" customHeight="1">
      <c r="A20" s="5"/>
      <c r="B20" s="6"/>
      <c r="C20" s="47" t="s">
        <v>16</v>
      </c>
      <c r="D20" s="60">
        <f>SUM(D19*D16)</f>
        <v>1157127.429</v>
      </c>
      <c r="E20" s="15"/>
      <c r="F20" s="6"/>
      <c r="G20" s="7"/>
      <c r="H20" s="4"/>
      <c r="I20" s="5"/>
      <c r="J20" s="6"/>
      <c r="K20" s="12" t="s">
        <v>17</v>
      </c>
      <c r="L20" s="25">
        <f>D13</f>
        <v>771.426</v>
      </c>
      <c r="M20" s="31">
        <f>D17</f>
        <v>0.33333</v>
      </c>
      <c r="N20" s="6"/>
      <c r="O20" s="7"/>
      <c r="P20" s="4"/>
      <c r="Q20" s="4"/>
      <c r="R20" s="4"/>
      <c r="S20" s="4"/>
      <c r="T20" s="4"/>
      <c r="U20" s="4"/>
      <c r="V20" s="4"/>
      <c r="W20" s="4"/>
      <c r="X20" s="4"/>
      <c r="Y20" s="4"/>
      <c r="Z20" s="4"/>
    </row>
    <row r="21" ht="15.75" customHeight="1">
      <c r="A21" s="5"/>
      <c r="B21" s="6"/>
      <c r="C21" s="12"/>
      <c r="D21" s="12"/>
      <c r="E21" s="15"/>
      <c r="F21" s="6"/>
      <c r="G21" s="7"/>
      <c r="H21" s="4"/>
      <c r="I21" s="5"/>
      <c r="J21" s="6"/>
      <c r="K21" s="58" t="s">
        <v>18</v>
      </c>
      <c r="L21" s="55">
        <f>D16</f>
        <v>257.1394286</v>
      </c>
      <c r="M21" s="59"/>
      <c r="N21" s="6"/>
      <c r="O21" s="7"/>
      <c r="P21" s="4"/>
      <c r="Q21" s="4"/>
      <c r="R21" s="4"/>
      <c r="S21" s="4"/>
      <c r="T21" s="4"/>
      <c r="U21" s="4"/>
      <c r="V21" s="4"/>
      <c r="W21" s="4"/>
      <c r="X21" s="4"/>
      <c r="Y21" s="4"/>
      <c r="Z21" s="4"/>
    </row>
    <row r="22" ht="15.75" customHeight="1">
      <c r="A22" s="5"/>
      <c r="B22" s="6"/>
      <c r="C22" s="43" t="s">
        <v>19</v>
      </c>
      <c r="D22" s="60">
        <v>2100.0</v>
      </c>
      <c r="E22" s="15"/>
      <c r="F22" s="6"/>
      <c r="G22" s="7"/>
      <c r="H22" s="4"/>
      <c r="I22" s="5"/>
      <c r="J22" s="6"/>
      <c r="K22" s="69" t="s">
        <v>20</v>
      </c>
      <c r="L22" s="70">
        <v>4500.0</v>
      </c>
      <c r="M22" s="12"/>
      <c r="N22" s="6"/>
      <c r="O22" s="7"/>
      <c r="P22" s="4"/>
      <c r="Q22" s="4"/>
      <c r="R22" s="4"/>
      <c r="S22" s="4"/>
      <c r="T22" s="4"/>
      <c r="U22" s="4"/>
      <c r="V22" s="4"/>
      <c r="W22" s="4"/>
      <c r="X22" s="4"/>
      <c r="Y22" s="4"/>
      <c r="Z22" s="4"/>
    </row>
    <row r="23" ht="15.75" customHeight="1">
      <c r="A23" s="5"/>
      <c r="B23" s="6"/>
      <c r="C23" s="17" t="s">
        <v>21</v>
      </c>
      <c r="D23" s="71">
        <f>SUM((D20-D22)/D22)</f>
        <v>550.0130612</v>
      </c>
      <c r="E23" s="15"/>
      <c r="F23" s="6"/>
      <c r="G23" s="7"/>
      <c r="H23" s="4"/>
      <c r="I23" s="5"/>
      <c r="J23" s="6"/>
      <c r="K23" s="72" t="s">
        <v>22</v>
      </c>
      <c r="L23" s="60">
        <v>22000.0</v>
      </c>
      <c r="M23" s="43"/>
      <c r="N23" s="6"/>
      <c r="O23" s="7"/>
      <c r="P23" s="4"/>
      <c r="Q23" s="4"/>
      <c r="R23" s="4"/>
      <c r="S23" s="4"/>
      <c r="T23" s="4"/>
      <c r="U23" s="4"/>
      <c r="V23" s="4"/>
      <c r="W23" s="4"/>
      <c r="X23" s="4"/>
      <c r="Y23" s="4"/>
      <c r="Z23" s="4"/>
    </row>
    <row r="24" ht="15.75" customHeight="1">
      <c r="A24" s="5"/>
      <c r="B24" s="6"/>
      <c r="C24" s="43"/>
      <c r="D24" s="43"/>
      <c r="E24" s="35"/>
      <c r="F24" s="6"/>
      <c r="G24" s="7"/>
      <c r="H24" s="4"/>
      <c r="I24" s="5"/>
      <c r="J24" s="6"/>
      <c r="K24" s="69" t="s">
        <v>23</v>
      </c>
      <c r="L24" s="70">
        <v>2100.0</v>
      </c>
      <c r="M24" s="12"/>
      <c r="N24" s="6"/>
      <c r="O24" s="7"/>
      <c r="P24" s="4"/>
      <c r="Q24" s="4"/>
      <c r="R24" s="4"/>
      <c r="S24" s="4"/>
      <c r="T24" s="4"/>
      <c r="U24" s="4"/>
      <c r="V24" s="4"/>
      <c r="W24" s="4"/>
      <c r="X24" s="4"/>
      <c r="Y24" s="4"/>
      <c r="Z24" s="4"/>
    </row>
    <row r="25" ht="15.75" customHeight="1">
      <c r="A25" s="5"/>
      <c r="B25" s="6"/>
      <c r="C25" s="26" t="s">
        <v>24</v>
      </c>
      <c r="D25" s="33">
        <f>D23</f>
        <v>550.0130612</v>
      </c>
      <c r="E25" s="12" t="s">
        <v>25</v>
      </c>
      <c r="F25" s="6"/>
      <c r="G25" s="7"/>
      <c r="H25" s="4"/>
      <c r="I25" s="5"/>
      <c r="J25" s="6"/>
      <c r="K25" s="72" t="s">
        <v>26</v>
      </c>
      <c r="L25" s="73">
        <v>9.48</v>
      </c>
      <c r="M25" s="43"/>
      <c r="N25" s="6"/>
      <c r="O25" s="7"/>
      <c r="P25" s="4"/>
      <c r="Q25" s="4"/>
      <c r="R25" s="4"/>
      <c r="S25" s="4"/>
      <c r="T25" s="4"/>
      <c r="U25" s="4"/>
      <c r="V25" s="4"/>
      <c r="W25" s="4"/>
      <c r="X25" s="4"/>
      <c r="Y25" s="4"/>
      <c r="Z25" s="4"/>
    </row>
    <row r="26" ht="15.75" customHeight="1">
      <c r="A26" s="5"/>
      <c r="B26" s="6"/>
      <c r="C26" s="62"/>
      <c r="D26" s="63"/>
      <c r="E26" s="6"/>
      <c r="F26" s="6"/>
      <c r="G26" s="7"/>
      <c r="H26" s="4"/>
      <c r="I26" s="5"/>
      <c r="J26" s="6"/>
      <c r="K26" s="6"/>
      <c r="L26" s="6"/>
      <c r="M26" s="6"/>
      <c r="N26" s="6"/>
      <c r="O26" s="7"/>
      <c r="P26" s="4"/>
      <c r="Q26" s="4"/>
      <c r="R26" s="4"/>
      <c r="S26" s="4"/>
      <c r="T26" s="4"/>
      <c r="U26" s="4"/>
      <c r="V26" s="4"/>
      <c r="W26" s="4"/>
      <c r="X26" s="4"/>
      <c r="Y26" s="4"/>
      <c r="Z26" s="4"/>
    </row>
    <row r="27" ht="15.75" customHeight="1">
      <c r="A27" s="37"/>
      <c r="B27" s="38"/>
      <c r="C27" s="38"/>
      <c r="D27" s="38"/>
      <c r="E27" s="38"/>
      <c r="F27" s="38"/>
      <c r="G27" s="39"/>
      <c r="H27" s="4"/>
      <c r="I27" s="37"/>
      <c r="J27" s="38"/>
      <c r="K27" s="38"/>
      <c r="L27" s="38"/>
      <c r="M27" s="38"/>
      <c r="N27" s="38"/>
      <c r="O27" s="39"/>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C4:E4"/>
  </mergeCells>
  <printOptions/>
  <pageMargins bottom="1.0" footer="0.0" header="0.0" left="0.75" right="0.75" top="1.0"/>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67"/>
    <col customWidth="1" min="3" max="3" width="60.0"/>
    <col customWidth="1" min="4" max="4" width="16.67"/>
    <col customWidth="1" min="5" max="5" width="19.0"/>
    <col customWidth="1" min="6" max="7" width="2.67"/>
    <col customWidth="1" min="8" max="8" width="5.33"/>
    <col customWidth="1" min="9" max="10" width="2.67"/>
    <col customWidth="1" min="11" max="11" width="28.11"/>
    <col customWidth="1" min="12" max="12" width="16.78"/>
    <col customWidth="1" min="13" max="13" width="12.0"/>
    <col customWidth="1" min="14" max="15" width="2.67"/>
    <col customWidth="1" min="16" max="26" width="10.56"/>
  </cols>
  <sheetData>
    <row r="1" ht="15.75" customHeight="1">
      <c r="A1" s="1"/>
      <c r="B1" s="2"/>
      <c r="C1" s="2"/>
      <c r="D1" s="2"/>
      <c r="E1" s="2"/>
      <c r="F1" s="2"/>
      <c r="G1" s="3"/>
      <c r="H1" s="4"/>
      <c r="I1" s="4"/>
      <c r="J1" s="4"/>
      <c r="K1" s="4"/>
      <c r="L1" s="4"/>
      <c r="M1" s="4"/>
      <c r="N1" s="4"/>
      <c r="O1" s="4"/>
      <c r="P1" s="4"/>
      <c r="Q1" s="4"/>
      <c r="R1" s="4"/>
      <c r="S1" s="4"/>
      <c r="T1" s="4"/>
      <c r="U1" s="4"/>
      <c r="V1" s="4"/>
      <c r="W1" s="4"/>
      <c r="X1" s="4"/>
      <c r="Y1" s="4"/>
      <c r="Z1" s="4"/>
    </row>
    <row r="2" ht="15.75" customHeight="1">
      <c r="A2" s="5"/>
      <c r="B2" s="6"/>
      <c r="C2" s="6"/>
      <c r="D2" s="6"/>
      <c r="E2" s="6"/>
      <c r="F2" s="6"/>
      <c r="G2" s="7"/>
      <c r="H2" s="4"/>
      <c r="I2" s="4"/>
      <c r="J2" s="4"/>
      <c r="K2" s="4"/>
      <c r="L2" s="4"/>
      <c r="M2" s="4"/>
      <c r="N2" s="4"/>
      <c r="O2" s="4"/>
      <c r="P2" s="4"/>
      <c r="Q2" s="4"/>
      <c r="R2" s="4"/>
      <c r="S2" s="4"/>
      <c r="T2" s="4"/>
      <c r="U2" s="4"/>
      <c r="V2" s="4"/>
      <c r="W2" s="4"/>
      <c r="X2" s="4"/>
      <c r="Y2" s="4"/>
      <c r="Z2" s="4"/>
    </row>
    <row r="3" ht="15.75" customHeight="1">
      <c r="A3" s="5"/>
      <c r="B3" s="6"/>
      <c r="C3" s="8" t="s">
        <v>32</v>
      </c>
      <c r="D3" s="8"/>
      <c r="E3" s="6"/>
      <c r="F3" s="6"/>
      <c r="G3" s="7"/>
      <c r="H3" s="4"/>
      <c r="I3" s="4"/>
      <c r="J3" s="4"/>
      <c r="K3" s="4"/>
      <c r="L3" s="4"/>
      <c r="M3" s="4"/>
      <c r="N3" s="4"/>
      <c r="O3" s="4"/>
      <c r="P3" s="4"/>
      <c r="Q3" s="4"/>
      <c r="R3" s="4"/>
      <c r="S3" s="4"/>
      <c r="T3" s="4"/>
      <c r="U3" s="4"/>
      <c r="V3" s="4"/>
      <c r="W3" s="4"/>
      <c r="X3" s="4"/>
      <c r="Y3" s="4"/>
      <c r="Z3" s="4"/>
    </row>
    <row r="4" ht="30.75" customHeight="1">
      <c r="A4" s="5"/>
      <c r="B4" s="6"/>
      <c r="C4" s="74" t="s">
        <v>33</v>
      </c>
      <c r="D4" s="11"/>
      <c r="E4" s="40"/>
      <c r="F4" s="40"/>
      <c r="G4" s="41"/>
      <c r="H4" s="42"/>
      <c r="I4" s="42"/>
      <c r="J4" s="42"/>
      <c r="K4" s="42"/>
      <c r="L4" s="4"/>
      <c r="M4" s="4"/>
      <c r="N4" s="4"/>
      <c r="O4" s="4"/>
      <c r="P4" s="4"/>
      <c r="Q4" s="4"/>
      <c r="R4" s="4"/>
      <c r="S4" s="4"/>
      <c r="T4" s="4"/>
      <c r="U4" s="4"/>
      <c r="V4" s="4"/>
      <c r="W4" s="4"/>
      <c r="X4" s="4"/>
      <c r="Y4" s="4"/>
      <c r="Z4" s="4"/>
    </row>
    <row r="5" ht="15.75" customHeight="1">
      <c r="A5" s="5"/>
      <c r="B5" s="6"/>
      <c r="C5" s="6"/>
      <c r="D5" s="6"/>
      <c r="E5" s="6"/>
      <c r="F5" s="6"/>
      <c r="G5" s="7"/>
      <c r="H5" s="4"/>
      <c r="I5" s="4"/>
      <c r="J5" s="4"/>
      <c r="K5" s="4"/>
      <c r="L5" s="21"/>
      <c r="M5" s="21"/>
      <c r="N5" s="4"/>
      <c r="O5" s="4"/>
      <c r="P5" s="4"/>
      <c r="Q5" s="4"/>
      <c r="R5" s="4"/>
      <c r="S5" s="4"/>
      <c r="T5" s="4"/>
      <c r="U5" s="4"/>
      <c r="V5" s="4"/>
      <c r="W5" s="4"/>
      <c r="X5" s="4"/>
      <c r="Y5" s="4"/>
      <c r="Z5" s="4"/>
    </row>
    <row r="6" ht="15.75" customHeight="1">
      <c r="A6" s="5"/>
      <c r="B6" s="6"/>
      <c r="C6" s="43" t="s">
        <v>2</v>
      </c>
      <c r="D6" s="75">
        <v>3000.0</v>
      </c>
      <c r="E6" s="45"/>
      <c r="F6" s="6"/>
      <c r="G6" s="7"/>
      <c r="H6" s="4"/>
      <c r="I6" s="4"/>
      <c r="J6" s="4"/>
      <c r="K6" s="4"/>
      <c r="L6" s="4"/>
      <c r="M6" s="4"/>
      <c r="N6" s="4"/>
      <c r="O6" s="4"/>
      <c r="P6" s="4"/>
      <c r="Q6" s="4"/>
      <c r="R6" s="4"/>
      <c r="S6" s="4"/>
      <c r="T6" s="4"/>
      <c r="U6" s="4"/>
      <c r="V6" s="4"/>
      <c r="W6" s="4"/>
      <c r="X6" s="4"/>
      <c r="Y6" s="4"/>
      <c r="Z6" s="4"/>
    </row>
    <row r="7" ht="15.75" customHeight="1">
      <c r="A7" s="5"/>
      <c r="B7" s="6"/>
      <c r="C7" s="12" t="s">
        <v>3</v>
      </c>
      <c r="D7" s="75">
        <v>125.0</v>
      </c>
      <c r="E7" s="15"/>
      <c r="F7" s="6"/>
      <c r="G7" s="7"/>
      <c r="H7" s="4"/>
      <c r="I7" s="4"/>
      <c r="J7" s="4"/>
      <c r="K7" s="4"/>
      <c r="L7" s="4"/>
      <c r="M7" s="4"/>
      <c r="N7" s="4"/>
      <c r="O7" s="4"/>
      <c r="P7" s="4"/>
      <c r="Q7" s="4"/>
      <c r="R7" s="4"/>
      <c r="S7" s="4"/>
      <c r="T7" s="4"/>
      <c r="U7" s="4"/>
      <c r="V7" s="4"/>
      <c r="W7" s="4"/>
      <c r="X7" s="4"/>
      <c r="Y7" s="4"/>
      <c r="Z7" s="4"/>
    </row>
    <row r="8" ht="15.75" customHeight="1">
      <c r="A8" s="5"/>
      <c r="B8" s="6"/>
      <c r="C8" s="47" t="s">
        <v>4</v>
      </c>
      <c r="D8" s="31">
        <f>SUM(D7/D6)</f>
        <v>0.04166666667</v>
      </c>
      <c r="E8" s="15"/>
      <c r="F8" s="6"/>
      <c r="G8" s="7"/>
      <c r="H8" s="4"/>
      <c r="I8" s="4"/>
      <c r="J8" s="4"/>
      <c r="K8" s="4"/>
      <c r="L8" s="4"/>
      <c r="M8" s="4"/>
      <c r="N8" s="4"/>
      <c r="O8" s="4"/>
      <c r="P8" s="4"/>
      <c r="Q8" s="4"/>
      <c r="R8" s="4"/>
      <c r="S8" s="4"/>
      <c r="T8" s="4"/>
      <c r="U8" s="4"/>
      <c r="V8" s="4"/>
      <c r="W8" s="4"/>
      <c r="X8" s="4"/>
      <c r="Y8" s="4"/>
      <c r="Z8" s="4"/>
    </row>
    <row r="9" ht="15.75" customHeight="1">
      <c r="A9" s="5"/>
      <c r="B9" s="6"/>
      <c r="C9" s="12"/>
      <c r="D9" s="12"/>
      <c r="E9" s="15"/>
      <c r="F9" s="6"/>
      <c r="G9" s="7"/>
      <c r="H9" s="4"/>
      <c r="I9" s="4"/>
      <c r="J9" s="4"/>
      <c r="K9" s="4"/>
      <c r="L9" s="4"/>
      <c r="M9" s="4"/>
      <c r="N9" s="4"/>
      <c r="O9" s="4"/>
      <c r="P9" s="4"/>
      <c r="Q9" s="4"/>
      <c r="R9" s="4"/>
      <c r="S9" s="4"/>
      <c r="T9" s="4"/>
      <c r="U9" s="4"/>
      <c r="V9" s="4"/>
      <c r="W9" s="4"/>
      <c r="X9" s="4"/>
      <c r="Y9" s="4"/>
      <c r="Z9" s="4"/>
    </row>
    <row r="10" ht="15.75" customHeight="1">
      <c r="A10" s="5"/>
      <c r="B10" s="6"/>
      <c r="C10" s="43" t="s">
        <v>5</v>
      </c>
      <c r="D10" s="75">
        <v>50.0</v>
      </c>
      <c r="E10" s="15"/>
      <c r="F10" s="6"/>
      <c r="G10" s="7"/>
      <c r="H10" s="4"/>
      <c r="I10" s="4"/>
      <c r="J10" s="4"/>
      <c r="K10" s="4"/>
      <c r="L10" s="4"/>
      <c r="M10" s="4"/>
      <c r="N10" s="4"/>
      <c r="O10" s="4"/>
      <c r="P10" s="4"/>
      <c r="Q10" s="4"/>
      <c r="R10" s="4"/>
      <c r="S10" s="4"/>
      <c r="T10" s="4"/>
      <c r="U10" s="4"/>
      <c r="V10" s="4"/>
      <c r="W10" s="4"/>
      <c r="X10" s="4"/>
      <c r="Y10" s="4"/>
      <c r="Z10" s="4"/>
    </row>
    <row r="11" ht="15.75" customHeight="1">
      <c r="A11" s="5"/>
      <c r="B11" s="6"/>
      <c r="C11" s="17" t="s">
        <v>6</v>
      </c>
      <c r="D11" s="31">
        <f>SUM(D10/D7)</f>
        <v>0.4</v>
      </c>
      <c r="E11" s="15"/>
      <c r="F11" s="6"/>
      <c r="G11" s="7"/>
      <c r="H11" s="4"/>
      <c r="I11" s="4"/>
      <c r="J11" s="4"/>
      <c r="K11" s="4"/>
      <c r="L11" s="4"/>
      <c r="M11" s="4"/>
      <c r="N11" s="4"/>
      <c r="O11" s="4"/>
      <c r="P11" s="4"/>
      <c r="Q11" s="4"/>
      <c r="R11" s="4"/>
      <c r="S11" s="4"/>
      <c r="T11" s="4"/>
      <c r="U11" s="4"/>
      <c r="V11" s="4"/>
      <c r="W11" s="4"/>
      <c r="X11" s="4"/>
      <c r="Y11" s="4"/>
      <c r="Z11" s="4"/>
    </row>
    <row r="12" ht="15.75" customHeight="1">
      <c r="A12" s="5"/>
      <c r="B12" s="6"/>
      <c r="C12" s="43"/>
      <c r="D12" s="12"/>
      <c r="E12" s="15"/>
      <c r="F12" s="6"/>
      <c r="G12" s="7"/>
      <c r="H12" s="4"/>
      <c r="I12" s="4"/>
      <c r="J12" s="4"/>
      <c r="K12" s="4"/>
      <c r="L12" s="4"/>
      <c r="M12" s="4"/>
      <c r="N12" s="4"/>
      <c r="O12" s="4"/>
      <c r="P12" s="4"/>
      <c r="Q12" s="4"/>
      <c r="R12" s="4"/>
      <c r="S12" s="4"/>
      <c r="T12" s="4"/>
      <c r="U12" s="4"/>
      <c r="V12" s="4"/>
      <c r="W12" s="4"/>
      <c r="X12" s="4"/>
      <c r="Y12" s="4"/>
      <c r="Z12" s="4"/>
    </row>
    <row r="13" ht="15.75" customHeight="1">
      <c r="A13" s="5"/>
      <c r="B13" s="6"/>
      <c r="C13" s="23" t="s">
        <v>7</v>
      </c>
      <c r="D13" s="75">
        <v>45.0</v>
      </c>
      <c r="E13" s="15"/>
      <c r="F13" s="6"/>
      <c r="G13" s="7"/>
      <c r="H13" s="4"/>
      <c r="I13" s="4"/>
      <c r="J13" s="4"/>
      <c r="K13" s="4"/>
      <c r="L13" s="4"/>
      <c r="M13" s="4"/>
      <c r="N13" s="4"/>
      <c r="O13" s="4"/>
      <c r="P13" s="4"/>
      <c r="Q13" s="4"/>
      <c r="R13" s="4"/>
      <c r="S13" s="4"/>
      <c r="T13" s="4"/>
      <c r="U13" s="4"/>
      <c r="V13" s="4"/>
      <c r="W13" s="4"/>
      <c r="X13" s="4"/>
      <c r="Y13" s="4"/>
      <c r="Z13" s="4"/>
    </row>
    <row r="14" ht="15.75" customHeight="1">
      <c r="A14" s="5"/>
      <c r="B14" s="6"/>
      <c r="C14" s="47" t="s">
        <v>8</v>
      </c>
      <c r="D14" s="31">
        <f>SUM(D13/D10)</f>
        <v>0.9</v>
      </c>
      <c r="E14" s="15"/>
      <c r="F14" s="6"/>
      <c r="G14" s="7"/>
      <c r="H14" s="4"/>
      <c r="I14" s="1"/>
      <c r="J14" s="2"/>
      <c r="K14" s="2"/>
      <c r="L14" s="2"/>
      <c r="M14" s="2"/>
      <c r="N14" s="2"/>
      <c r="O14" s="3"/>
      <c r="P14" s="4"/>
      <c r="Q14" s="4"/>
      <c r="R14" s="4"/>
      <c r="S14" s="4"/>
      <c r="T14" s="4"/>
      <c r="U14" s="4"/>
      <c r="V14" s="4"/>
      <c r="W14" s="4"/>
      <c r="X14" s="4"/>
      <c r="Y14" s="4"/>
      <c r="Z14" s="4"/>
    </row>
    <row r="15" ht="15.75" customHeight="1">
      <c r="A15" s="5"/>
      <c r="B15" s="6"/>
      <c r="C15" s="12"/>
      <c r="D15" s="12"/>
      <c r="E15" s="15"/>
      <c r="F15" s="6"/>
      <c r="G15" s="7"/>
      <c r="H15" s="4"/>
      <c r="I15" s="5"/>
      <c r="J15" s="6"/>
      <c r="K15" s="6"/>
      <c r="L15" s="6"/>
      <c r="M15" s="6"/>
      <c r="N15" s="6"/>
      <c r="O15" s="7"/>
      <c r="P15" s="4"/>
      <c r="Q15" s="4"/>
      <c r="R15" s="4"/>
      <c r="S15" s="4"/>
      <c r="T15" s="4"/>
      <c r="U15" s="4"/>
      <c r="V15" s="4"/>
      <c r="W15" s="4"/>
      <c r="X15" s="4"/>
      <c r="Y15" s="4"/>
      <c r="Z15" s="4"/>
    </row>
    <row r="16" ht="15.75" customHeight="1">
      <c r="A16" s="5"/>
      <c r="B16" s="6"/>
      <c r="C16" s="43" t="s">
        <v>10</v>
      </c>
      <c r="D16" s="75">
        <v>90.0</v>
      </c>
      <c r="E16" s="15"/>
      <c r="F16" s="6"/>
      <c r="G16" s="7"/>
      <c r="H16" s="4"/>
      <c r="I16" s="5"/>
      <c r="J16" s="6"/>
      <c r="K16" s="8" t="s">
        <v>29</v>
      </c>
      <c r="L16" s="6"/>
      <c r="M16" s="6"/>
      <c r="N16" s="6"/>
      <c r="O16" s="7"/>
      <c r="P16" s="4"/>
      <c r="Q16" s="4"/>
      <c r="R16" s="4"/>
      <c r="S16" s="4"/>
      <c r="T16" s="4"/>
      <c r="U16" s="4"/>
      <c r="V16" s="4"/>
      <c r="W16" s="4"/>
      <c r="X16" s="4"/>
      <c r="Y16" s="4"/>
      <c r="Z16" s="4"/>
    </row>
    <row r="17" ht="15.75" customHeight="1">
      <c r="A17" s="5"/>
      <c r="B17" s="6"/>
      <c r="C17" s="17" t="s">
        <v>11</v>
      </c>
      <c r="D17" s="31">
        <f>SUM(D16/D13)</f>
        <v>2</v>
      </c>
      <c r="E17" s="15"/>
      <c r="F17" s="6"/>
      <c r="G17" s="7"/>
      <c r="H17" s="4"/>
      <c r="I17" s="5"/>
      <c r="J17" s="6"/>
      <c r="K17" s="43" t="s">
        <v>12</v>
      </c>
      <c r="L17" s="55">
        <f t="shared" ref="L17:L18" si="1">D6</f>
        <v>3000</v>
      </c>
      <c r="M17" s="43"/>
      <c r="N17" s="6"/>
      <c r="O17" s="7"/>
      <c r="P17" s="4"/>
      <c r="Q17" s="4"/>
      <c r="R17" s="4"/>
      <c r="S17" s="4"/>
      <c r="T17" s="4"/>
      <c r="U17" s="4"/>
      <c r="V17" s="4"/>
      <c r="W17" s="4"/>
      <c r="X17" s="4"/>
      <c r="Y17" s="4"/>
      <c r="Z17" s="4"/>
    </row>
    <row r="18" ht="15.75" customHeight="1">
      <c r="A18" s="5"/>
      <c r="B18" s="6"/>
      <c r="C18" s="43"/>
      <c r="D18" s="12"/>
      <c r="E18" s="15"/>
      <c r="F18" s="6"/>
      <c r="G18" s="7"/>
      <c r="H18" s="4"/>
      <c r="I18" s="5"/>
      <c r="J18" s="6"/>
      <c r="K18" s="12" t="s">
        <v>13</v>
      </c>
      <c r="L18" s="25">
        <f t="shared" si="1"/>
        <v>125</v>
      </c>
      <c r="M18" s="28">
        <f>D11</f>
        <v>0.4</v>
      </c>
      <c r="N18" s="6"/>
      <c r="O18" s="7"/>
      <c r="P18" s="4"/>
      <c r="Q18" s="4"/>
      <c r="R18" s="4"/>
      <c r="S18" s="4"/>
      <c r="T18" s="4"/>
      <c r="U18" s="4"/>
      <c r="V18" s="4"/>
      <c r="W18" s="4"/>
      <c r="X18" s="4"/>
      <c r="Y18" s="4"/>
      <c r="Z18" s="4"/>
    </row>
    <row r="19" ht="15.75" customHeight="1">
      <c r="A19" s="5"/>
      <c r="B19" s="6"/>
      <c r="C19" s="12" t="s">
        <v>14</v>
      </c>
      <c r="D19" s="33">
        <v>4500.0</v>
      </c>
      <c r="E19" s="15"/>
      <c r="F19" s="6"/>
      <c r="G19" s="7"/>
      <c r="H19" s="4"/>
      <c r="I19" s="5"/>
      <c r="J19" s="6"/>
      <c r="K19" s="43" t="s">
        <v>15</v>
      </c>
      <c r="L19" s="55">
        <f>D10</f>
        <v>50</v>
      </c>
      <c r="M19" s="56">
        <f>D14</f>
        <v>0.9</v>
      </c>
      <c r="N19" s="6"/>
      <c r="O19" s="7"/>
      <c r="P19" s="4"/>
      <c r="Q19" s="4"/>
      <c r="R19" s="4"/>
      <c r="S19" s="4"/>
      <c r="T19" s="4"/>
      <c r="U19" s="4"/>
      <c r="V19" s="4"/>
      <c r="W19" s="4"/>
      <c r="X19" s="4"/>
      <c r="Y19" s="4"/>
      <c r="Z19" s="4"/>
    </row>
    <row r="20" ht="15.75" customHeight="1">
      <c r="A20" s="5"/>
      <c r="B20" s="6"/>
      <c r="C20" s="47" t="s">
        <v>16</v>
      </c>
      <c r="D20" s="33">
        <f>SUM(D19*D16)</f>
        <v>405000</v>
      </c>
      <c r="E20" s="15"/>
      <c r="F20" s="6"/>
      <c r="G20" s="7"/>
      <c r="H20" s="4"/>
      <c r="I20" s="5"/>
      <c r="J20" s="6"/>
      <c r="K20" s="12" t="s">
        <v>17</v>
      </c>
      <c r="L20" s="25">
        <f>D13</f>
        <v>45</v>
      </c>
      <c r="M20" s="31">
        <f>D17</f>
        <v>2</v>
      </c>
      <c r="N20" s="6"/>
      <c r="O20" s="7"/>
      <c r="P20" s="4"/>
      <c r="Q20" s="4"/>
      <c r="R20" s="4"/>
      <c r="S20" s="4"/>
      <c r="T20" s="4"/>
      <c r="U20" s="4"/>
      <c r="V20" s="4"/>
      <c r="W20" s="4"/>
      <c r="X20" s="4"/>
      <c r="Y20" s="4"/>
      <c r="Z20" s="4"/>
    </row>
    <row r="21" ht="15.75" customHeight="1">
      <c r="A21" s="5"/>
      <c r="B21" s="6"/>
      <c r="C21" s="12"/>
      <c r="D21" s="12"/>
      <c r="E21" s="15"/>
      <c r="F21" s="6"/>
      <c r="G21" s="7"/>
      <c r="H21" s="4"/>
      <c r="I21" s="5"/>
      <c r="J21" s="6"/>
      <c r="K21" s="58" t="s">
        <v>18</v>
      </c>
      <c r="L21" s="55">
        <f>D16</f>
        <v>90</v>
      </c>
      <c r="M21" s="59"/>
      <c r="N21" s="6"/>
      <c r="O21" s="7"/>
      <c r="P21" s="4"/>
      <c r="Q21" s="4"/>
      <c r="R21" s="4"/>
      <c r="S21" s="4"/>
      <c r="T21" s="4"/>
      <c r="U21" s="4"/>
      <c r="V21" s="4"/>
      <c r="W21" s="4"/>
      <c r="X21" s="4"/>
      <c r="Y21" s="4"/>
      <c r="Z21" s="4"/>
    </row>
    <row r="22" ht="15.75" customHeight="1">
      <c r="A22" s="5"/>
      <c r="B22" s="6"/>
      <c r="C22" s="43" t="s">
        <v>19</v>
      </c>
      <c r="D22" s="33">
        <v>2100.0</v>
      </c>
      <c r="E22" s="15"/>
      <c r="F22" s="6"/>
      <c r="G22" s="7"/>
      <c r="H22" s="4"/>
      <c r="I22" s="5"/>
      <c r="J22" s="6"/>
      <c r="K22" s="17" t="s">
        <v>20</v>
      </c>
      <c r="L22" s="33">
        <f t="shared" ref="L22:L23" si="2">D19</f>
        <v>4500</v>
      </c>
      <c r="M22" s="12"/>
      <c r="N22" s="6"/>
      <c r="O22" s="7"/>
      <c r="P22" s="4"/>
      <c r="Q22" s="4"/>
      <c r="R22" s="4"/>
      <c r="S22" s="4"/>
      <c r="T22" s="4"/>
      <c r="U22" s="4"/>
      <c r="V22" s="4"/>
      <c r="W22" s="4"/>
      <c r="X22" s="4"/>
      <c r="Y22" s="4"/>
      <c r="Z22" s="4"/>
    </row>
    <row r="23" ht="15.75" customHeight="1">
      <c r="A23" s="5"/>
      <c r="B23" s="6"/>
      <c r="C23" s="17" t="s">
        <v>21</v>
      </c>
      <c r="D23" s="71">
        <f>SUM((D20-D22)/D22)</f>
        <v>191.8571429</v>
      </c>
      <c r="E23" s="15"/>
      <c r="F23" s="6"/>
      <c r="G23" s="7"/>
      <c r="H23" s="4"/>
      <c r="I23" s="5"/>
      <c r="J23" s="6"/>
      <c r="K23" s="47" t="s">
        <v>22</v>
      </c>
      <c r="L23" s="60">
        <f t="shared" si="2"/>
        <v>405000</v>
      </c>
      <c r="M23" s="43"/>
      <c r="N23" s="6"/>
      <c r="O23" s="7"/>
      <c r="P23" s="4"/>
      <c r="Q23" s="4"/>
      <c r="R23" s="4"/>
      <c r="S23" s="4"/>
      <c r="T23" s="4"/>
      <c r="U23" s="4"/>
      <c r="V23" s="4"/>
      <c r="W23" s="4"/>
      <c r="X23" s="4"/>
      <c r="Y23" s="4"/>
      <c r="Z23" s="4"/>
    </row>
    <row r="24" ht="15.75" customHeight="1">
      <c r="A24" s="5"/>
      <c r="B24" s="6"/>
      <c r="C24" s="47"/>
      <c r="D24" s="71"/>
      <c r="E24" s="35"/>
      <c r="F24" s="6"/>
      <c r="G24" s="7"/>
      <c r="H24" s="4"/>
      <c r="I24" s="5"/>
      <c r="J24" s="6"/>
      <c r="K24" s="17" t="s">
        <v>23</v>
      </c>
      <c r="L24" s="33">
        <f t="shared" ref="L24:L25" si="3">D22</f>
        <v>2100</v>
      </c>
      <c r="M24" s="12"/>
      <c r="N24" s="6"/>
      <c r="O24" s="7"/>
      <c r="P24" s="4"/>
      <c r="Q24" s="4"/>
      <c r="R24" s="4"/>
      <c r="S24" s="4"/>
      <c r="T24" s="4"/>
      <c r="U24" s="4"/>
      <c r="V24" s="4"/>
      <c r="W24" s="4"/>
      <c r="X24" s="4"/>
      <c r="Y24" s="4"/>
      <c r="Z24" s="4"/>
    </row>
    <row r="25" ht="15.75" customHeight="1">
      <c r="A25" s="5"/>
      <c r="B25" s="6"/>
      <c r="C25" s="26" t="s">
        <v>24</v>
      </c>
      <c r="D25" s="33">
        <f>D23</f>
        <v>191.8571429</v>
      </c>
      <c r="E25" s="12" t="s">
        <v>25</v>
      </c>
      <c r="F25" s="6"/>
      <c r="G25" s="7"/>
      <c r="H25" s="4"/>
      <c r="I25" s="5"/>
      <c r="J25" s="6"/>
      <c r="K25" s="47" t="s">
        <v>26</v>
      </c>
      <c r="L25" s="61">
        <f t="shared" si="3"/>
        <v>191.8571429</v>
      </c>
      <c r="M25" s="43"/>
      <c r="N25" s="6"/>
      <c r="O25" s="7"/>
      <c r="P25" s="4"/>
      <c r="Q25" s="4"/>
      <c r="R25" s="4"/>
      <c r="S25" s="4"/>
      <c r="T25" s="4"/>
      <c r="U25" s="4"/>
      <c r="V25" s="4"/>
      <c r="W25" s="4"/>
      <c r="X25" s="4"/>
      <c r="Y25" s="4"/>
      <c r="Z25" s="4"/>
    </row>
    <row r="26" ht="15.75" customHeight="1">
      <c r="A26" s="5"/>
      <c r="B26" s="6"/>
      <c r="C26" s="6"/>
      <c r="D26" s="6"/>
      <c r="E26" s="6"/>
      <c r="F26" s="6"/>
      <c r="G26" s="7"/>
      <c r="H26" s="4"/>
      <c r="I26" s="5"/>
      <c r="J26" s="6"/>
      <c r="K26" s="6"/>
      <c r="L26" s="6"/>
      <c r="M26" s="6"/>
      <c r="N26" s="6"/>
      <c r="O26" s="7"/>
      <c r="P26" s="4"/>
      <c r="Q26" s="4"/>
      <c r="R26" s="4"/>
      <c r="S26" s="4"/>
      <c r="T26" s="4"/>
      <c r="U26" s="4"/>
      <c r="V26" s="4"/>
      <c r="W26" s="4"/>
      <c r="X26" s="4"/>
      <c r="Y26" s="4"/>
      <c r="Z26" s="4"/>
    </row>
    <row r="27" ht="15.75" customHeight="1">
      <c r="A27" s="37"/>
      <c r="B27" s="38"/>
      <c r="C27" s="38"/>
      <c r="D27" s="38"/>
      <c r="E27" s="38"/>
      <c r="F27" s="38"/>
      <c r="G27" s="39"/>
      <c r="H27" s="4"/>
      <c r="I27" s="37"/>
      <c r="J27" s="38"/>
      <c r="K27" s="38"/>
      <c r="L27" s="38"/>
      <c r="M27" s="38"/>
      <c r="N27" s="38"/>
      <c r="O27" s="39"/>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C4:D4"/>
  </mergeCells>
  <printOptions/>
  <pageMargins bottom="1.0" footer="0.0" header="0.0" left="0.75" right="0.75" top="1.0"/>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67"/>
    <col customWidth="1" min="3" max="3" width="60.0"/>
    <col customWidth="1" min="4" max="4" width="18.0"/>
    <col customWidth="1" min="5" max="6" width="2.67"/>
    <col customWidth="1" min="7" max="9" width="10.78"/>
    <col customWidth="1" min="10" max="26" width="10.56"/>
  </cols>
  <sheetData>
    <row r="1" ht="12.75" customHeight="1">
      <c r="A1" s="1"/>
      <c r="B1" s="2"/>
      <c r="C1" s="2"/>
      <c r="D1" s="2"/>
      <c r="E1" s="2"/>
      <c r="F1" s="3"/>
      <c r="G1" s="4"/>
      <c r="H1" s="4"/>
      <c r="I1" s="4"/>
      <c r="J1" s="4"/>
      <c r="K1" s="4"/>
      <c r="L1" s="4"/>
      <c r="M1" s="4"/>
      <c r="N1" s="4"/>
      <c r="O1" s="4"/>
      <c r="P1" s="4"/>
      <c r="Q1" s="4"/>
      <c r="R1" s="4"/>
      <c r="S1" s="4"/>
      <c r="T1" s="4"/>
      <c r="U1" s="4"/>
      <c r="V1" s="4"/>
      <c r="W1" s="4"/>
      <c r="X1" s="4"/>
      <c r="Y1" s="4"/>
      <c r="Z1" s="4"/>
    </row>
    <row r="2" ht="15.75" customHeight="1">
      <c r="A2" s="5"/>
      <c r="B2" s="76"/>
      <c r="C2" s="77"/>
      <c r="D2" s="77"/>
      <c r="E2" s="78"/>
      <c r="F2" s="7"/>
      <c r="G2" s="4"/>
      <c r="H2" s="4"/>
      <c r="I2" s="4"/>
      <c r="J2" s="4"/>
      <c r="K2" s="4"/>
      <c r="L2" s="4"/>
      <c r="M2" s="4"/>
      <c r="N2" s="4"/>
      <c r="O2" s="4"/>
      <c r="P2" s="4"/>
      <c r="Q2" s="4"/>
      <c r="R2" s="4"/>
      <c r="S2" s="4"/>
      <c r="T2" s="4"/>
      <c r="U2" s="4"/>
      <c r="V2" s="4"/>
      <c r="W2" s="4"/>
      <c r="X2" s="4"/>
      <c r="Y2" s="4"/>
      <c r="Z2" s="4"/>
    </row>
    <row r="3" ht="15.75" customHeight="1">
      <c r="A3" s="5"/>
      <c r="B3" s="79"/>
      <c r="C3" s="8" t="s">
        <v>34</v>
      </c>
      <c r="D3" s="8"/>
      <c r="E3" s="80"/>
      <c r="F3" s="7"/>
      <c r="G3" s="4"/>
      <c r="H3" s="4"/>
      <c r="I3" s="4"/>
      <c r="J3" s="4"/>
      <c r="K3" s="4"/>
      <c r="L3" s="4"/>
      <c r="M3" s="4"/>
      <c r="N3" s="4"/>
      <c r="O3" s="4"/>
      <c r="P3" s="4"/>
      <c r="Q3" s="4"/>
      <c r="R3" s="4"/>
      <c r="S3" s="4"/>
      <c r="T3" s="4"/>
      <c r="U3" s="4"/>
      <c r="V3" s="4"/>
      <c r="W3" s="4"/>
      <c r="X3" s="4"/>
      <c r="Y3" s="4"/>
      <c r="Z3" s="4"/>
    </row>
    <row r="4" ht="31.5" customHeight="1">
      <c r="A4" s="5"/>
      <c r="B4" s="79"/>
      <c r="C4" s="74" t="s">
        <v>35</v>
      </c>
      <c r="D4" s="11"/>
      <c r="E4" s="81"/>
      <c r="F4" s="41"/>
      <c r="G4" s="42"/>
      <c r="H4" s="4"/>
      <c r="I4" s="4"/>
      <c r="J4" s="4"/>
      <c r="K4" s="4"/>
      <c r="L4" s="4"/>
      <c r="M4" s="4"/>
      <c r="N4" s="4"/>
      <c r="O4" s="4"/>
      <c r="P4" s="4"/>
      <c r="Q4" s="4"/>
      <c r="R4" s="4"/>
      <c r="S4" s="4"/>
      <c r="T4" s="4"/>
      <c r="U4" s="4"/>
      <c r="V4" s="4"/>
      <c r="W4" s="4"/>
      <c r="X4" s="4"/>
      <c r="Y4" s="4"/>
      <c r="Z4" s="4"/>
    </row>
    <row r="5" ht="15.75" customHeight="1">
      <c r="A5" s="5"/>
      <c r="B5" s="79"/>
      <c r="C5" s="6"/>
      <c r="D5" s="6"/>
      <c r="E5" s="80"/>
      <c r="F5" s="7"/>
      <c r="G5" s="4"/>
      <c r="H5" s="4"/>
      <c r="I5" s="4"/>
      <c r="J5" s="4"/>
      <c r="K5" s="4"/>
      <c r="L5" s="4"/>
      <c r="M5" s="4"/>
      <c r="N5" s="4"/>
      <c r="O5" s="4"/>
      <c r="P5" s="4"/>
      <c r="Q5" s="4"/>
      <c r="R5" s="4"/>
      <c r="S5" s="4"/>
      <c r="T5" s="4"/>
      <c r="U5" s="4"/>
      <c r="V5" s="4"/>
      <c r="W5" s="4"/>
      <c r="X5" s="4"/>
      <c r="Y5" s="4"/>
      <c r="Z5" s="4"/>
    </row>
    <row r="6" ht="15.75" customHeight="1">
      <c r="A6" s="5"/>
      <c r="B6" s="79"/>
      <c r="C6" s="47" t="s">
        <v>26</v>
      </c>
      <c r="D6" s="71">
        <f>SUM(D8-D7)/D7</f>
        <v>110.1111111</v>
      </c>
      <c r="E6" s="80"/>
      <c r="F6" s="7"/>
      <c r="G6" s="4"/>
      <c r="H6" s="4"/>
      <c r="I6" s="4"/>
      <c r="J6" s="4"/>
      <c r="K6" s="4"/>
      <c r="L6" s="4"/>
      <c r="M6" s="4"/>
      <c r="N6" s="4"/>
      <c r="O6" s="4"/>
      <c r="P6" s="4"/>
      <c r="Q6" s="4"/>
      <c r="R6" s="4"/>
      <c r="S6" s="4"/>
      <c r="T6" s="4"/>
      <c r="U6" s="4"/>
      <c r="V6" s="4"/>
      <c r="W6" s="4"/>
      <c r="X6" s="4"/>
      <c r="Y6" s="4"/>
      <c r="Z6" s="4"/>
    </row>
    <row r="7" ht="15.75" customHeight="1">
      <c r="A7" s="5"/>
      <c r="B7" s="79"/>
      <c r="C7" s="32" t="s">
        <v>36</v>
      </c>
      <c r="D7" s="82">
        <v>450.0</v>
      </c>
      <c r="E7" s="80"/>
      <c r="F7" s="7"/>
      <c r="G7" s="4"/>
      <c r="H7" s="4"/>
      <c r="I7" s="4"/>
      <c r="J7" s="4"/>
      <c r="K7" s="4"/>
      <c r="L7" s="4"/>
      <c r="M7" s="4"/>
      <c r="N7" s="4"/>
      <c r="O7" s="4"/>
      <c r="P7" s="4"/>
      <c r="Q7" s="4"/>
      <c r="R7" s="4"/>
      <c r="S7" s="4"/>
      <c r="T7" s="4"/>
      <c r="U7" s="4"/>
      <c r="V7" s="4"/>
      <c r="W7" s="4"/>
      <c r="X7" s="4"/>
      <c r="Y7" s="4"/>
      <c r="Z7" s="4"/>
    </row>
    <row r="8" ht="15.75" customHeight="1">
      <c r="A8" s="5"/>
      <c r="B8" s="79"/>
      <c r="C8" s="58" t="s">
        <v>37</v>
      </c>
      <c r="D8" s="82">
        <v>50000.0</v>
      </c>
      <c r="E8" s="80"/>
      <c r="F8" s="7"/>
      <c r="G8" s="4"/>
      <c r="H8" s="4"/>
      <c r="I8" s="4"/>
      <c r="J8" s="4"/>
      <c r="K8" s="4"/>
      <c r="L8" s="4"/>
      <c r="M8" s="4"/>
      <c r="N8" s="4"/>
      <c r="O8" s="4"/>
      <c r="P8" s="4"/>
      <c r="Q8" s="4"/>
      <c r="R8" s="4"/>
      <c r="S8" s="4"/>
      <c r="T8" s="4"/>
      <c r="U8" s="4"/>
      <c r="V8" s="4"/>
      <c r="W8" s="4"/>
      <c r="X8" s="4"/>
      <c r="Y8" s="4"/>
      <c r="Z8" s="4"/>
    </row>
    <row r="9" ht="15.75" customHeight="1">
      <c r="A9" s="5"/>
      <c r="B9" s="79"/>
      <c r="C9" s="32" t="s">
        <v>38</v>
      </c>
      <c r="D9" s="82">
        <v>1200.0</v>
      </c>
      <c r="E9" s="80"/>
      <c r="F9" s="7"/>
      <c r="G9" s="4"/>
      <c r="H9" s="4"/>
      <c r="I9" s="4"/>
      <c r="J9" s="4"/>
      <c r="K9" s="4"/>
      <c r="L9" s="4"/>
      <c r="M9" s="4"/>
      <c r="N9" s="4"/>
      <c r="O9" s="4"/>
      <c r="P9" s="4"/>
      <c r="Q9" s="4"/>
      <c r="R9" s="4"/>
      <c r="S9" s="4"/>
      <c r="T9" s="4"/>
      <c r="U9" s="4"/>
      <c r="V9" s="4"/>
      <c r="W9" s="4"/>
      <c r="X9" s="4"/>
      <c r="Y9" s="4"/>
      <c r="Z9" s="4"/>
    </row>
    <row r="10" ht="15.75" customHeight="1">
      <c r="A10" s="5"/>
      <c r="B10" s="79"/>
      <c r="C10" s="58" t="s">
        <v>39</v>
      </c>
      <c r="D10" s="83">
        <v>45.0</v>
      </c>
      <c r="E10" s="80"/>
      <c r="F10" s="7"/>
      <c r="G10" s="4"/>
      <c r="H10" s="21"/>
      <c r="I10" s="21"/>
      <c r="J10" s="4"/>
      <c r="K10" s="4"/>
      <c r="L10" s="4"/>
      <c r="M10" s="4"/>
      <c r="N10" s="4"/>
      <c r="O10" s="4"/>
      <c r="P10" s="4"/>
      <c r="Q10" s="4"/>
      <c r="R10" s="4"/>
      <c r="S10" s="4"/>
      <c r="T10" s="4"/>
      <c r="U10" s="4"/>
      <c r="V10" s="4"/>
      <c r="W10" s="4"/>
      <c r="X10" s="4"/>
      <c r="Y10" s="4"/>
      <c r="Z10" s="4"/>
    </row>
    <row r="11" ht="15.75" customHeight="1">
      <c r="A11" s="5"/>
      <c r="B11" s="79"/>
      <c r="C11" s="32" t="s">
        <v>40</v>
      </c>
      <c r="D11" s="84">
        <v>0.5</v>
      </c>
      <c r="E11" s="80"/>
      <c r="F11" s="7"/>
      <c r="G11" s="4"/>
      <c r="H11" s="4"/>
      <c r="I11" s="4"/>
      <c r="J11" s="4"/>
      <c r="K11" s="4"/>
      <c r="L11" s="4"/>
      <c r="M11" s="4"/>
      <c r="N11" s="4"/>
      <c r="O11" s="4"/>
      <c r="P11" s="4"/>
      <c r="Q11" s="4"/>
      <c r="R11" s="4"/>
      <c r="S11" s="4"/>
      <c r="T11" s="4"/>
      <c r="U11" s="4"/>
      <c r="V11" s="4"/>
      <c r="W11" s="4"/>
      <c r="X11" s="4"/>
      <c r="Y11" s="4"/>
      <c r="Z11" s="4"/>
    </row>
    <row r="12" ht="15.75" customHeight="1">
      <c r="A12" s="5"/>
      <c r="B12" s="79"/>
      <c r="C12" s="43" t="s">
        <v>41</v>
      </c>
      <c r="D12" s="85">
        <f>SUM(D14*D13)</f>
        <v>109.44</v>
      </c>
      <c r="E12" s="80"/>
      <c r="F12" s="7"/>
      <c r="G12" s="4"/>
      <c r="H12" s="4"/>
      <c r="I12" s="4"/>
      <c r="J12" s="4"/>
      <c r="K12" s="4"/>
      <c r="L12" s="4"/>
      <c r="M12" s="4"/>
      <c r="N12" s="4"/>
      <c r="O12" s="4"/>
      <c r="P12" s="4"/>
      <c r="Q12" s="4"/>
      <c r="R12" s="4"/>
      <c r="S12" s="4"/>
      <c r="T12" s="4"/>
      <c r="U12" s="4"/>
      <c r="V12" s="4"/>
      <c r="W12" s="4"/>
      <c r="X12" s="4"/>
      <c r="Y12" s="4"/>
      <c r="Z12" s="4"/>
    </row>
    <row r="13" ht="15.75" customHeight="1">
      <c r="A13" s="5"/>
      <c r="B13" s="79"/>
      <c r="C13" s="32" t="s">
        <v>42</v>
      </c>
      <c r="D13" s="84">
        <v>0.8</v>
      </c>
      <c r="E13" s="80"/>
      <c r="F13" s="7"/>
      <c r="G13" s="4"/>
      <c r="H13" s="4"/>
      <c r="I13" s="4"/>
      <c r="J13" s="4"/>
      <c r="K13" s="4"/>
      <c r="L13" s="4"/>
      <c r="M13" s="4"/>
      <c r="N13" s="4"/>
      <c r="O13" s="4"/>
      <c r="P13" s="4"/>
      <c r="Q13" s="4"/>
      <c r="R13" s="4"/>
      <c r="S13" s="4"/>
      <c r="T13" s="4"/>
      <c r="U13" s="4"/>
      <c r="V13" s="4"/>
      <c r="W13" s="4"/>
      <c r="X13" s="4"/>
      <c r="Y13" s="4"/>
      <c r="Z13" s="4"/>
    </row>
    <row r="14" ht="15.75" customHeight="1">
      <c r="A14" s="5"/>
      <c r="B14" s="79"/>
      <c r="C14" s="43" t="s">
        <v>43</v>
      </c>
      <c r="D14" s="85">
        <f>SUM(+D16*D15)</f>
        <v>136.8</v>
      </c>
      <c r="E14" s="80"/>
      <c r="F14" s="7"/>
      <c r="G14" s="4"/>
      <c r="H14" s="4"/>
      <c r="I14" s="4"/>
      <c r="J14" s="4"/>
      <c r="K14" s="4"/>
      <c r="L14" s="4"/>
      <c r="M14" s="4"/>
      <c r="N14" s="4"/>
      <c r="O14" s="4"/>
      <c r="P14" s="4"/>
      <c r="Q14" s="4"/>
      <c r="R14" s="4"/>
      <c r="S14" s="4"/>
      <c r="T14" s="4"/>
      <c r="U14" s="4"/>
      <c r="V14" s="4"/>
      <c r="W14" s="4"/>
      <c r="X14" s="4"/>
      <c r="Y14" s="4"/>
      <c r="Z14" s="4"/>
    </row>
    <row r="15" ht="15.75" customHeight="1">
      <c r="A15" s="5"/>
      <c r="B15" s="79"/>
      <c r="C15" s="32" t="s">
        <v>44</v>
      </c>
      <c r="D15" s="86">
        <v>0.57</v>
      </c>
      <c r="E15" s="80"/>
      <c r="F15" s="7"/>
      <c r="G15" s="4"/>
      <c r="H15" s="4"/>
      <c r="I15" s="4"/>
      <c r="J15" s="4"/>
      <c r="K15" s="4"/>
      <c r="L15" s="4"/>
      <c r="M15" s="4"/>
      <c r="N15" s="4"/>
      <c r="O15" s="4"/>
      <c r="P15" s="4"/>
      <c r="Q15" s="4"/>
      <c r="R15" s="4"/>
      <c r="S15" s="4"/>
      <c r="T15" s="4"/>
      <c r="U15" s="4"/>
      <c r="V15" s="4"/>
      <c r="W15" s="4"/>
      <c r="X15" s="4"/>
      <c r="Y15" s="4"/>
      <c r="Z15" s="4"/>
    </row>
    <row r="16" ht="15.75" customHeight="1">
      <c r="A16" s="5"/>
      <c r="B16" s="79"/>
      <c r="C16" s="43" t="s">
        <v>45</v>
      </c>
      <c r="D16" s="85">
        <f>SUM(+D18*D17)</f>
        <v>240</v>
      </c>
      <c r="E16" s="80"/>
      <c r="F16" s="7"/>
      <c r="G16" s="4"/>
      <c r="H16" s="4"/>
      <c r="I16" s="4"/>
      <c r="J16" s="4"/>
      <c r="K16" s="4"/>
      <c r="L16" s="4"/>
      <c r="M16" s="4"/>
      <c r="N16" s="4"/>
      <c r="O16" s="4"/>
      <c r="P16" s="4"/>
      <c r="Q16" s="4"/>
      <c r="R16" s="4"/>
      <c r="S16" s="4"/>
      <c r="T16" s="4"/>
      <c r="U16" s="4"/>
      <c r="V16" s="4"/>
      <c r="W16" s="4"/>
      <c r="X16" s="4"/>
      <c r="Y16" s="4"/>
      <c r="Z16" s="4"/>
    </row>
    <row r="17" ht="15.75" customHeight="1">
      <c r="A17" s="5"/>
      <c r="B17" s="79"/>
      <c r="C17" s="32" t="s">
        <v>46</v>
      </c>
      <c r="D17" s="86">
        <v>0.04</v>
      </c>
      <c r="E17" s="80"/>
      <c r="F17" s="7"/>
      <c r="G17" s="4"/>
      <c r="H17" s="4"/>
      <c r="I17" s="4"/>
      <c r="J17" s="4"/>
      <c r="K17" s="4"/>
      <c r="L17" s="4"/>
      <c r="M17" s="4"/>
      <c r="N17" s="4"/>
      <c r="O17" s="4"/>
      <c r="P17" s="4"/>
      <c r="Q17" s="4"/>
      <c r="R17" s="4"/>
      <c r="S17" s="4"/>
      <c r="T17" s="4"/>
      <c r="U17" s="4"/>
      <c r="V17" s="4"/>
      <c r="W17" s="4"/>
      <c r="X17" s="4"/>
      <c r="Y17" s="4"/>
      <c r="Z17" s="4"/>
    </row>
    <row r="18" ht="15.75" customHeight="1">
      <c r="A18" s="5"/>
      <c r="B18" s="79"/>
      <c r="C18" s="43" t="s">
        <v>47</v>
      </c>
      <c r="D18" s="87">
        <v>6000.0</v>
      </c>
      <c r="E18" s="80"/>
      <c r="F18" s="7"/>
      <c r="G18" s="4"/>
      <c r="H18" s="4"/>
      <c r="I18" s="4"/>
      <c r="J18" s="4"/>
      <c r="K18" s="4"/>
      <c r="L18" s="4"/>
      <c r="M18" s="4"/>
      <c r="N18" s="4"/>
      <c r="O18" s="4"/>
      <c r="P18" s="4"/>
      <c r="Q18" s="4"/>
      <c r="R18" s="4"/>
      <c r="S18" s="4"/>
      <c r="T18" s="4"/>
      <c r="U18" s="4"/>
      <c r="V18" s="4"/>
      <c r="W18" s="4"/>
      <c r="X18" s="4"/>
      <c r="Y18" s="4"/>
      <c r="Z18" s="4"/>
    </row>
    <row r="19" ht="12.75" customHeight="1">
      <c r="A19" s="5"/>
      <c r="B19" s="88"/>
      <c r="C19" s="89"/>
      <c r="D19" s="90"/>
      <c r="E19" s="91"/>
      <c r="F19" s="7"/>
      <c r="G19" s="4"/>
      <c r="H19" s="4"/>
      <c r="I19" s="4"/>
      <c r="J19" s="4"/>
      <c r="K19" s="4"/>
      <c r="L19" s="4"/>
      <c r="M19" s="4"/>
      <c r="N19" s="4"/>
      <c r="O19" s="4"/>
      <c r="P19" s="4"/>
      <c r="Q19" s="4"/>
      <c r="R19" s="4"/>
      <c r="S19" s="4"/>
      <c r="T19" s="4"/>
      <c r="U19" s="4"/>
      <c r="V19" s="4"/>
      <c r="W19" s="4"/>
      <c r="X19" s="4"/>
      <c r="Y19" s="4"/>
      <c r="Z19" s="4"/>
    </row>
    <row r="20" ht="12.75" customHeight="1">
      <c r="A20" s="37"/>
      <c r="B20" s="38"/>
      <c r="C20" s="38"/>
      <c r="D20" s="38"/>
      <c r="E20" s="38"/>
      <c r="F20" s="39"/>
      <c r="G20" s="4"/>
      <c r="H20" s="4"/>
      <c r="I20" s="4"/>
      <c r="J20" s="4"/>
      <c r="K20" s="4"/>
      <c r="L20" s="4"/>
      <c r="M20" s="4"/>
      <c r="N20" s="4"/>
      <c r="O20" s="4"/>
      <c r="P20" s="4"/>
      <c r="Q20" s="4"/>
      <c r="R20" s="4"/>
      <c r="S20" s="4"/>
      <c r="T20" s="4"/>
      <c r="U20" s="4"/>
      <c r="V20" s="4"/>
      <c r="W20" s="4"/>
      <c r="X20" s="4"/>
      <c r="Y20" s="4"/>
      <c r="Z20" s="4"/>
    </row>
    <row r="21" ht="12.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2.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2.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2.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2.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2.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C4:D4"/>
  </mergeCells>
  <printOptions/>
  <pageMargins bottom="1.0" footer="0.0" header="0.0" left="0.75" right="0.75" top="1.0"/>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2.67"/>
    <col customWidth="1" min="3" max="3" width="60.0"/>
    <col customWidth="1" min="4" max="4" width="19.67"/>
    <col customWidth="1" min="5" max="6" width="2.67"/>
    <col customWidth="1" min="7" max="26" width="10.56"/>
  </cols>
  <sheetData>
    <row r="1" ht="12.75" customHeight="1">
      <c r="A1" s="1"/>
      <c r="B1" s="2"/>
      <c r="C1" s="2"/>
      <c r="D1" s="2"/>
      <c r="E1" s="2"/>
      <c r="F1" s="3"/>
      <c r="G1" s="4"/>
      <c r="H1" s="4"/>
      <c r="I1" s="4"/>
      <c r="J1" s="4"/>
      <c r="K1" s="4"/>
      <c r="L1" s="4"/>
      <c r="M1" s="4"/>
      <c r="N1" s="4"/>
      <c r="O1" s="4"/>
      <c r="P1" s="4"/>
      <c r="Q1" s="4"/>
      <c r="R1" s="4"/>
      <c r="S1" s="4"/>
      <c r="T1" s="4"/>
      <c r="U1" s="4"/>
      <c r="V1" s="4"/>
      <c r="W1" s="4"/>
      <c r="X1" s="4"/>
      <c r="Y1" s="4"/>
      <c r="Z1" s="4"/>
    </row>
    <row r="2" ht="15.75" customHeight="1">
      <c r="A2" s="5"/>
      <c r="B2" s="76"/>
      <c r="C2" s="77"/>
      <c r="D2" s="77"/>
      <c r="E2" s="78"/>
      <c r="F2" s="7"/>
      <c r="G2" s="4"/>
      <c r="H2" s="4"/>
      <c r="I2" s="4"/>
      <c r="J2" s="4"/>
      <c r="K2" s="4"/>
      <c r="L2" s="4"/>
      <c r="M2" s="4"/>
      <c r="N2" s="4"/>
      <c r="O2" s="4"/>
      <c r="P2" s="4"/>
      <c r="Q2" s="4"/>
      <c r="R2" s="4"/>
      <c r="S2" s="4"/>
      <c r="T2" s="4"/>
      <c r="U2" s="4"/>
      <c r="V2" s="4"/>
      <c r="W2" s="4"/>
      <c r="X2" s="4"/>
      <c r="Y2" s="4"/>
      <c r="Z2" s="4"/>
    </row>
    <row r="3" ht="15.75" customHeight="1">
      <c r="A3" s="5"/>
      <c r="B3" s="79"/>
      <c r="C3" s="8" t="s">
        <v>48</v>
      </c>
      <c r="D3" s="8"/>
      <c r="E3" s="80"/>
      <c r="F3" s="7"/>
      <c r="G3" s="4"/>
      <c r="H3" s="4"/>
      <c r="I3" s="4"/>
      <c r="J3" s="4"/>
      <c r="K3" s="4"/>
      <c r="L3" s="4"/>
      <c r="M3" s="4"/>
      <c r="N3" s="4"/>
      <c r="O3" s="4"/>
      <c r="P3" s="4"/>
      <c r="Q3" s="4"/>
      <c r="R3" s="4"/>
      <c r="S3" s="4"/>
      <c r="T3" s="4"/>
      <c r="U3" s="4"/>
      <c r="V3" s="4"/>
      <c r="W3" s="4"/>
      <c r="X3" s="4"/>
      <c r="Y3" s="4"/>
      <c r="Z3" s="4"/>
    </row>
    <row r="4" ht="46.5" customHeight="1">
      <c r="A4" s="5"/>
      <c r="B4" s="79"/>
      <c r="C4" s="9" t="s">
        <v>49</v>
      </c>
      <c r="D4" s="11"/>
      <c r="E4" s="81"/>
      <c r="F4" s="41"/>
      <c r="G4" s="4"/>
      <c r="H4" s="4"/>
      <c r="I4" s="4"/>
      <c r="J4" s="4"/>
      <c r="K4" s="4"/>
      <c r="L4" s="4"/>
      <c r="M4" s="4"/>
      <c r="N4" s="4"/>
      <c r="O4" s="4"/>
      <c r="P4" s="4"/>
      <c r="Q4" s="4"/>
      <c r="R4" s="4"/>
      <c r="S4" s="4"/>
      <c r="T4" s="4"/>
      <c r="U4" s="4"/>
      <c r="V4" s="4"/>
      <c r="W4" s="4"/>
      <c r="X4" s="4"/>
      <c r="Y4" s="4"/>
      <c r="Z4" s="4"/>
    </row>
    <row r="5" ht="15.75" customHeight="1">
      <c r="A5" s="5"/>
      <c r="B5" s="79"/>
      <c r="C5" s="6"/>
      <c r="D5" s="6"/>
      <c r="E5" s="80"/>
      <c r="F5" s="7"/>
      <c r="G5" s="4"/>
      <c r="H5" s="4"/>
      <c r="I5" s="4"/>
      <c r="J5" s="4"/>
      <c r="K5" s="4"/>
      <c r="L5" s="4"/>
      <c r="M5" s="4"/>
      <c r="N5" s="4"/>
      <c r="O5" s="4"/>
      <c r="P5" s="4"/>
      <c r="Q5" s="4"/>
      <c r="R5" s="4"/>
      <c r="S5" s="4"/>
      <c r="T5" s="4"/>
      <c r="U5" s="4"/>
      <c r="V5" s="4"/>
      <c r="W5" s="4"/>
      <c r="X5" s="4"/>
      <c r="Y5" s="4"/>
      <c r="Z5" s="4"/>
    </row>
    <row r="6" ht="15.75" customHeight="1">
      <c r="A6" s="5"/>
      <c r="B6" s="79"/>
      <c r="C6" s="58" t="s">
        <v>50</v>
      </c>
      <c r="D6" s="92">
        <v>300000.0</v>
      </c>
      <c r="E6" s="80"/>
      <c r="F6" s="7"/>
      <c r="G6" s="4"/>
      <c r="H6" s="4"/>
      <c r="I6" s="4"/>
      <c r="J6" s="4"/>
      <c r="K6" s="4"/>
      <c r="L6" s="4"/>
      <c r="M6" s="4"/>
      <c r="N6" s="4"/>
      <c r="O6" s="4"/>
      <c r="P6" s="4"/>
      <c r="Q6" s="4"/>
      <c r="R6" s="4"/>
      <c r="S6" s="4"/>
      <c r="T6" s="4"/>
      <c r="U6" s="4"/>
      <c r="V6" s="4"/>
      <c r="W6" s="4"/>
      <c r="X6" s="4"/>
      <c r="Y6" s="4"/>
      <c r="Z6" s="4"/>
    </row>
    <row r="7" ht="15.75" customHeight="1">
      <c r="A7" s="5"/>
      <c r="B7" s="79"/>
      <c r="C7" s="32" t="s">
        <v>51</v>
      </c>
      <c r="D7" s="92">
        <v>35412.0</v>
      </c>
      <c r="E7" s="80"/>
      <c r="F7" s="7"/>
      <c r="G7" s="4"/>
      <c r="H7" s="4"/>
      <c r="I7" s="4"/>
      <c r="J7" s="4"/>
      <c r="K7" s="4"/>
      <c r="L7" s="4"/>
      <c r="M7" s="4"/>
      <c r="N7" s="4"/>
      <c r="O7" s="4"/>
      <c r="P7" s="4"/>
      <c r="Q7" s="4"/>
      <c r="R7" s="4"/>
      <c r="S7" s="4"/>
      <c r="T7" s="4"/>
      <c r="U7" s="4"/>
      <c r="V7" s="4"/>
      <c r="W7" s="4"/>
      <c r="X7" s="4"/>
      <c r="Y7" s="4"/>
      <c r="Z7" s="4"/>
    </row>
    <row r="8" ht="15.75" customHeight="1">
      <c r="A8" s="5"/>
      <c r="B8" s="79"/>
      <c r="C8" s="58" t="s">
        <v>39</v>
      </c>
      <c r="D8" s="85">
        <f>SUM(D6/D7)</f>
        <v>8.471704507</v>
      </c>
      <c r="E8" s="80"/>
      <c r="F8" s="7"/>
      <c r="G8" s="4"/>
      <c r="H8" s="4"/>
      <c r="I8" s="4"/>
      <c r="J8" s="4"/>
      <c r="K8" s="4"/>
      <c r="L8" s="4"/>
      <c r="M8" s="4"/>
      <c r="N8" s="4"/>
      <c r="O8" s="4"/>
      <c r="P8" s="4"/>
      <c r="Q8" s="4"/>
      <c r="R8" s="4"/>
      <c r="S8" s="4"/>
      <c r="T8" s="4"/>
      <c r="U8" s="4"/>
      <c r="V8" s="4"/>
      <c r="W8" s="4"/>
      <c r="X8" s="4"/>
      <c r="Y8" s="4"/>
      <c r="Z8" s="4"/>
    </row>
    <row r="9" ht="15.75" customHeight="1">
      <c r="A9" s="5"/>
      <c r="B9" s="79"/>
      <c r="C9" s="32" t="s">
        <v>40</v>
      </c>
      <c r="D9" s="84">
        <v>0.75</v>
      </c>
      <c r="E9" s="80"/>
      <c r="F9" s="7"/>
      <c r="G9" s="4"/>
      <c r="H9" s="4"/>
      <c r="I9" s="4"/>
      <c r="J9" s="4"/>
      <c r="K9" s="4"/>
      <c r="L9" s="4"/>
      <c r="M9" s="4"/>
      <c r="N9" s="4"/>
      <c r="O9" s="4"/>
      <c r="P9" s="4"/>
      <c r="Q9" s="4"/>
      <c r="R9" s="4"/>
      <c r="S9" s="4"/>
      <c r="T9" s="4"/>
      <c r="U9" s="4"/>
      <c r="V9" s="4"/>
      <c r="W9" s="4"/>
      <c r="X9" s="4"/>
      <c r="Y9" s="4"/>
      <c r="Z9" s="4"/>
    </row>
    <row r="10" ht="15.75" customHeight="1">
      <c r="A10" s="5"/>
      <c r="B10" s="79"/>
      <c r="C10" s="43" t="s">
        <v>41</v>
      </c>
      <c r="D10" s="85">
        <f>(D8/D9)</f>
        <v>11.29560601</v>
      </c>
      <c r="E10" s="80"/>
      <c r="F10" s="7"/>
      <c r="G10" s="4"/>
      <c r="H10" s="4"/>
      <c r="I10" s="4"/>
      <c r="J10" s="4"/>
      <c r="K10" s="4"/>
      <c r="L10" s="4"/>
      <c r="M10" s="4"/>
      <c r="N10" s="4"/>
      <c r="O10" s="4"/>
      <c r="P10" s="4"/>
      <c r="Q10" s="4"/>
      <c r="R10" s="4"/>
      <c r="S10" s="4"/>
      <c r="T10" s="4"/>
      <c r="U10" s="4"/>
      <c r="V10" s="4"/>
      <c r="W10" s="4"/>
      <c r="X10" s="4"/>
      <c r="Y10" s="4"/>
      <c r="Z10" s="4"/>
    </row>
    <row r="11" ht="15.75" customHeight="1">
      <c r="A11" s="5"/>
      <c r="B11" s="79"/>
      <c r="C11" s="32" t="s">
        <v>42</v>
      </c>
      <c r="D11" s="84">
        <v>0.1412</v>
      </c>
      <c r="E11" s="80"/>
      <c r="F11" s="7"/>
      <c r="G11" s="4"/>
      <c r="H11" s="4"/>
      <c r="I11" s="4"/>
      <c r="J11" s="4"/>
      <c r="K11" s="4"/>
      <c r="L11" s="4"/>
      <c r="M11" s="4"/>
      <c r="N11" s="4"/>
      <c r="O11" s="4"/>
      <c r="P11" s="4"/>
      <c r="Q11" s="4"/>
      <c r="R11" s="4"/>
      <c r="S11" s="4"/>
      <c r="T11" s="4"/>
      <c r="U11" s="4"/>
      <c r="V11" s="4"/>
      <c r="W11" s="4"/>
      <c r="X11" s="4"/>
      <c r="Y11" s="4"/>
      <c r="Z11" s="4"/>
    </row>
    <row r="12" ht="15.75" customHeight="1">
      <c r="A12" s="5"/>
      <c r="B12" s="79"/>
      <c r="C12" s="43" t="s">
        <v>52</v>
      </c>
      <c r="D12" s="85">
        <f>(D10/D11)</f>
        <v>79.9972097</v>
      </c>
      <c r="E12" s="80"/>
      <c r="F12" s="7"/>
      <c r="G12" s="4"/>
      <c r="H12" s="4"/>
      <c r="I12" s="4"/>
      <c r="J12" s="4"/>
      <c r="K12" s="4"/>
      <c r="L12" s="4"/>
      <c r="M12" s="4"/>
      <c r="N12" s="4"/>
      <c r="O12" s="4"/>
      <c r="P12" s="4"/>
      <c r="Q12" s="4"/>
      <c r="R12" s="4"/>
      <c r="S12" s="4"/>
      <c r="T12" s="4"/>
      <c r="U12" s="4"/>
      <c r="V12" s="4"/>
      <c r="W12" s="4"/>
      <c r="X12" s="4"/>
      <c r="Y12" s="4"/>
      <c r="Z12" s="4"/>
    </row>
    <row r="13" ht="15.75" customHeight="1">
      <c r="A13" s="5"/>
      <c r="B13" s="79"/>
      <c r="C13" s="32" t="s">
        <v>44</v>
      </c>
      <c r="D13" s="93">
        <v>0.68</v>
      </c>
      <c r="E13" s="80"/>
      <c r="F13" s="7"/>
      <c r="G13" s="4"/>
      <c r="H13" s="4"/>
      <c r="I13" s="4"/>
      <c r="J13" s="4"/>
      <c r="K13" s="4"/>
      <c r="L13" s="4"/>
      <c r="M13" s="4"/>
      <c r="N13" s="4"/>
      <c r="O13" s="4"/>
      <c r="P13" s="4"/>
      <c r="Q13" s="4"/>
      <c r="R13" s="4"/>
      <c r="S13" s="4"/>
      <c r="T13" s="4"/>
      <c r="U13" s="4"/>
      <c r="V13" s="4"/>
      <c r="W13" s="4"/>
      <c r="X13" s="4"/>
      <c r="Y13" s="4"/>
      <c r="Z13" s="4"/>
    </row>
    <row r="14" ht="15.75" customHeight="1">
      <c r="A14" s="5"/>
      <c r="B14" s="79"/>
      <c r="C14" s="43" t="s">
        <v>45</v>
      </c>
      <c r="D14" s="85">
        <f>(D12/D13)</f>
        <v>117.6429554</v>
      </c>
      <c r="E14" s="80"/>
      <c r="F14" s="7"/>
      <c r="G14" s="4"/>
      <c r="H14" s="4"/>
      <c r="I14" s="4"/>
      <c r="J14" s="4"/>
      <c r="K14" s="4"/>
      <c r="L14" s="4"/>
      <c r="M14" s="4"/>
      <c r="N14" s="4"/>
      <c r="O14" s="4"/>
      <c r="P14" s="4"/>
      <c r="Q14" s="4"/>
      <c r="R14" s="4"/>
      <c r="S14" s="4"/>
      <c r="T14" s="4"/>
      <c r="U14" s="4"/>
      <c r="V14" s="4"/>
      <c r="W14" s="4"/>
      <c r="X14" s="4"/>
      <c r="Y14" s="4"/>
      <c r="Z14" s="4"/>
    </row>
    <row r="15" ht="15.75" customHeight="1">
      <c r="A15" s="5"/>
      <c r="B15" s="79"/>
      <c r="C15" s="32" t="s">
        <v>46</v>
      </c>
      <c r="D15" s="93">
        <v>0.0036</v>
      </c>
      <c r="E15" s="80"/>
      <c r="F15" s="7"/>
      <c r="G15" s="4"/>
      <c r="H15" s="4"/>
      <c r="I15" s="4"/>
      <c r="J15" s="4"/>
      <c r="K15" s="4"/>
      <c r="L15" s="4"/>
      <c r="M15" s="4"/>
      <c r="N15" s="4"/>
      <c r="O15" s="4"/>
      <c r="P15" s="4"/>
      <c r="Q15" s="4"/>
      <c r="R15" s="4"/>
      <c r="S15" s="4"/>
      <c r="T15" s="4"/>
      <c r="U15" s="4"/>
      <c r="V15" s="4"/>
      <c r="W15" s="4"/>
      <c r="X15" s="4"/>
      <c r="Y15" s="4"/>
      <c r="Z15" s="4"/>
    </row>
    <row r="16" ht="15.75" customHeight="1">
      <c r="A16" s="5"/>
      <c r="B16" s="79"/>
      <c r="C16" s="43" t="s">
        <v>47</v>
      </c>
      <c r="D16" s="85">
        <f>(D14/D15)</f>
        <v>32678.59873</v>
      </c>
      <c r="E16" s="80"/>
      <c r="F16" s="7"/>
      <c r="G16" s="4"/>
      <c r="H16" s="4"/>
      <c r="I16" s="4"/>
      <c r="J16" s="4"/>
      <c r="K16" s="4"/>
      <c r="L16" s="4"/>
      <c r="M16" s="4"/>
      <c r="N16" s="4"/>
      <c r="O16" s="4"/>
      <c r="P16" s="4"/>
      <c r="Q16" s="4"/>
      <c r="R16" s="4"/>
      <c r="S16" s="4"/>
      <c r="T16" s="4"/>
      <c r="U16" s="4"/>
      <c r="V16" s="4"/>
      <c r="W16" s="4"/>
      <c r="X16" s="4"/>
      <c r="Y16" s="4"/>
      <c r="Z16" s="4"/>
    </row>
    <row r="17" ht="12.75" customHeight="1">
      <c r="A17" s="5"/>
      <c r="B17" s="88"/>
      <c r="C17" s="89"/>
      <c r="D17" s="89"/>
      <c r="E17" s="91"/>
      <c r="F17" s="7"/>
      <c r="G17" s="4"/>
      <c r="H17" s="4"/>
      <c r="I17" s="4"/>
      <c r="J17" s="4"/>
      <c r="K17" s="4"/>
      <c r="L17" s="4"/>
      <c r="M17" s="4"/>
      <c r="N17" s="4"/>
      <c r="O17" s="4"/>
      <c r="P17" s="4"/>
      <c r="Q17" s="4"/>
      <c r="R17" s="4"/>
      <c r="S17" s="4"/>
      <c r="T17" s="4"/>
      <c r="U17" s="4"/>
      <c r="V17" s="4"/>
      <c r="W17" s="4"/>
      <c r="X17" s="4"/>
      <c r="Y17" s="4"/>
      <c r="Z17" s="4"/>
    </row>
    <row r="18" ht="12.75" customHeight="1">
      <c r="A18" s="37"/>
      <c r="B18" s="38"/>
      <c r="C18" s="38"/>
      <c r="D18" s="38"/>
      <c r="E18" s="38"/>
      <c r="F18" s="39"/>
      <c r="G18" s="4"/>
      <c r="H18" s="4"/>
      <c r="I18" s="4"/>
      <c r="J18" s="4"/>
      <c r="K18" s="4"/>
      <c r="L18" s="4"/>
      <c r="M18" s="4"/>
      <c r="N18" s="4"/>
      <c r="O18" s="4"/>
      <c r="P18" s="4"/>
      <c r="Q18" s="4"/>
      <c r="R18" s="4"/>
      <c r="S18" s="4"/>
      <c r="T18" s="4"/>
      <c r="U18" s="4"/>
      <c r="V18" s="4"/>
      <c r="W18" s="4"/>
      <c r="X18" s="4"/>
      <c r="Y18" s="4"/>
      <c r="Z18" s="4"/>
    </row>
    <row r="19" ht="12.7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ht="12.7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ht="12.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2.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2.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2.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2.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2.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C4:D4"/>
  </mergeCells>
  <printOptions/>
  <pageMargins bottom="1.0" footer="0.0" header="0.0" left="0.75" right="0.75" top="1.0"/>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2013-10-20T18:41:20Z</dcterms:created>
  <dc:creator>Cyndie Shaffstall</dc:creator>
</cp:coreProperties>
</file>